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ZXmjTE98MeqH5fr93d1LHTeAcc3kRJY+Lt7rv3+QlxkvClUyk4gDG7s5/kim4PeyE9P9iX6kkM3vMpGwL+Dp+w==" workbookSaltValue="UwBcWfH7onilwB0E64flxg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Arhat Calculator" sheetId="1" state="visible" r:id="rId3"/>
    <sheet name="Byaj Calculator" sheetId="2" state="visible" r:id="rId4"/>
    <sheet name="Lists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<sst xmlns="http://schemas.openxmlformats.org/spreadsheetml/2006/main" count="147" uniqueCount="146">
  <si>
    <t xml:space="preserve">Arhtiya Commission (Arhat) Calculator 2026-27</t>
  </si>
  <si>
    <t xml:space="preserve">Fill the yellow cells. Rates are editable – check the latest notification each season.</t>
  </si>
  <si>
    <t xml:space="preserve">Crop</t>
  </si>
  <si>
    <t xml:space="preserve">Wheat</t>
  </si>
  <si>
    <t xml:space="preserve">Rates 2026-27 (check before use)
Wheat MSP: ₹2,585 per qtl (RMS 2026-27)
Paddy (common) MSP: ₹2,441 per qtl (KMS 2026-27)
Arhat on govt purchase, Punjab &amp; Haryana, from RMS 2026-27:
• Wheat ₹50.75 per qtl (was ₹46.00)
• Paddy ₹50.61 per qtl (was ₹45.88)
Private sales: arhat % and labour as per your mandi – 2.5% here is only an example.</t>
  </si>
  <si>
    <t xml:space="preserve">Sold to</t>
  </si>
  <si>
    <t xml:space="preserve">Govt agency (MSP, DBT)</t>
  </si>
  <si>
    <t xml:space="preserve">Quantity (quintals)</t>
  </si>
  <si>
    <t xml:space="preserve">Rate (₹ per quintal)</t>
  </si>
  <si>
    <t xml:space="preserve">Arhat on govt purchase (₹ per quintal)</t>
  </si>
  <si>
    <t xml:space="preserve">Arhat on private sale (% of value)</t>
  </si>
  <si>
    <t xml:space="preserve">Labour from farmer – private (₹ per quintal)</t>
  </si>
  <si>
    <t xml:space="preserve">Sale value (₹)</t>
  </si>
  <si>
    <t xml:space="preserve">Arhat (commission) earned (₹)</t>
  </si>
  <si>
    <t xml:space="preserve">Arhat paid by</t>
  </si>
  <si>
    <t xml:space="preserve">Labour deducted from farmer (₹)</t>
  </si>
  <si>
    <t xml:space="preserve">FARMER GETS (₹)</t>
  </si>
  <si>
    <t xml:space="preserve">Farmer is paid by</t>
  </si>
  <si>
    <t xml:space="preserve">Byaj (interest) calculator – farmer advance</t>
  </si>
  <si>
    <t xml:space="preserve">Simple interest from each entry's date to the 'calculate up to' date. Advances and inputs add to the balance; amounts received reduce it.</t>
  </si>
  <si>
    <t xml:space="preserve">Interest % per month</t>
  </si>
  <si>
    <t xml:space="preserve">Calculate up to</t>
  </si>
  <si>
    <t xml:space="preserve">Date</t>
  </si>
  <si>
    <t xml:space="preserve">Details</t>
  </si>
  <si>
    <t xml:space="preserve">Given (₹)</t>
  </si>
  <si>
    <t xml:space="preserve">Received (₹)</t>
  </si>
  <si>
    <t xml:space="preserve">Days</t>
  </si>
  <si>
    <t xml:space="preserve">Interest (₹)</t>
  </si>
  <si>
    <t xml:space="preserve">Opening balance</t>
  </si>
  <si>
    <t xml:space="preserve">Received after wheat payment</t>
  </si>
  <si>
    <t xml:space="preserve">DAP / urea / seed</t>
  </si>
  <si>
    <t xml:space="preserve">Cash advance</t>
  </si>
  <si>
    <t xml:space="preserve">Diesel</t>
  </si>
  <si>
    <t xml:space="preserve">TOTAL</t>
  </si>
  <si>
    <t xml:space="preserve">Principal outstanding (given − received)</t>
  </si>
  <si>
    <t xml:space="preserve">Interest up to date (₹)</t>
  </si>
  <si>
    <t xml:space="preserve">TOTAL DUE FROM FARMER (₹)</t>
  </si>
  <si>
    <t xml:space="preserve">Month = 30 days. Received amounts earn the farmer interest credit from their date (simple 'days × amount' method). Charge interest only as allowed by law and your agreement with the farmer.</t>
  </si>
  <si>
    <t xml:space="preserve">Full farmer khata with arrivals, J-forms, lena-dena, monthly byaj, WhatsApp outstanding and agency dues: XploreArhat on the xplorexcel.com store.</t>
  </si>
  <si>
    <t xml:space="preserve">UPI</t>
  </si>
  <si>
    <t xml:space="preserve">Per sq ft</t>
  </si>
  <si>
    <t xml:space="preserve">One</t>
  </si>
  <si>
    <t xml:space="preserve">Cash</t>
  </si>
  <si>
    <t xml:space="preserve">Fixed</t>
  </si>
  <si>
    <t xml:space="preserve">Private buyer</t>
  </si>
  <si>
    <t xml:space="preserve">Two</t>
  </si>
  <si>
    <t xml:space="preserve">Cheque</t>
  </si>
  <si>
    <t xml:space="preserve">Three</t>
  </si>
  <si>
    <t xml:space="preserve">Bank transfer</t>
  </si>
  <si>
    <t xml:space="preserve">Four</t>
  </si>
  <si>
    <t xml:space="preserve">Card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</si>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</sst>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#,##0.00"/>
    <numFmt numFmtId="167" formatCode="0.00%"/>
    <numFmt numFmtId="168" formatCode="###,##0.00"/>
    <numFmt numFmtId="169" formatCode="dd\-mmm\-yy"/>
    <numFmt numFmtId="170" formatCode="###,##0"/>
    <numFmt numFmtId="171" formatCode="0"/>
    <numFmt numFmtId="172" formatCode="###,##0;\(###,##0\)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sz val="15"/>
      <color rgb="FFFFFFFF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i val="true"/>
      <sz val="8"/>
      <color rgb="FF595959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4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1428480</xdr:colOff>
      <xdr:row>2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42848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006838"/>
    <pageSetUpPr fitToPage="true"/>
  </sheetPr>
  <dimension ref="B5:E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5" min="5" style="0" width="34"/>
    <col collapsed="false" customWidth="true" hidden="false" outlineLevel="0" max="6" min="6" style="0" width="2"/>
  </cols>
  <sheetData>
    <row r="5" customFormat="false" ht="30" hidden="false" customHeight="true" outlineLevel="0" collapsed="false">
      <c r="B5" s="1" t="s">
        <v>0</v>
      </c>
      <c r="C5" s="1"/>
      <c r="D5" s="1"/>
      <c r="E5" s="1"/>
    </row>
    <row r="6" customFormat="false" ht="15" hidden="false" customHeight="true" outlineLevel="0" collapsed="false">
      <c r="B6" s="2" t="s">
        <v>1</v>
      </c>
      <c r="C6" s="2"/>
      <c r="D6" s="2"/>
      <c r="E6" s="2"/>
    </row>
    <row r="8" customFormat="false" ht="15" hidden="false" customHeight="true" outlineLevel="0" collapsed="false">
      <c r="B8" s="3" t="s">
        <v>2</v>
      </c>
      <c r="C8" s="4" t="s">
        <v>3</v>
      </c>
      <c r="E8" s="5" t="s">
        <v>4</v>
      </c>
    </row>
    <row r="9" customFormat="false" ht="28.35" hidden="false" customHeight="false" outlineLevel="0" collapsed="false">
      <c r="B9" s="3" t="s">
        <v>5</v>
      </c>
      <c r="C9" s="4" t="s">
        <v>6</v>
      </c>
      <c r="E9" s="5"/>
    </row>
    <row r="10" customFormat="false" ht="15" hidden="false" customHeight="false" outlineLevel="0" collapsed="false">
      <c r="B10" s="3" t="s">
        <v>7</v>
      </c>
      <c r="C10" s="6" t="n">
        <v>100</v>
      </c>
      <c r="E10" s="5"/>
    </row>
    <row r="11" customFormat="false" ht="15" hidden="false" customHeight="false" outlineLevel="0" collapsed="false">
      <c r="B11" s="3" t="s">
        <v>8</v>
      </c>
      <c r="C11" s="7" t="n">
        <v>2585</v>
      </c>
      <c r="E11" s="5"/>
    </row>
    <row r="12" customFormat="false" ht="15" hidden="false" customHeight="false" outlineLevel="0" collapsed="false">
      <c r="B12" s="3" t="s">
        <v>9</v>
      </c>
      <c r="C12" s="6" t="n">
        <v>50.75</v>
      </c>
      <c r="E12" s="5"/>
    </row>
    <row r="13" customFormat="false" ht="15" hidden="false" customHeight="false" outlineLevel="0" collapsed="false">
      <c r="B13" s="3" t="s">
        <v>10</v>
      </c>
      <c r="C13" s="8" t="n">
        <v>0.025</v>
      </c>
      <c r="E13" s="5"/>
    </row>
    <row r="14" customFormat="false" ht="15" hidden="false" customHeight="false" outlineLevel="0" collapsed="false">
      <c r="B14" s="3" t="s">
        <v>11</v>
      </c>
      <c r="C14" s="6" t="n">
        <v>10</v>
      </c>
      <c r="E14" s="5"/>
    </row>
    <row r="15" customFormat="false" ht="15" hidden="false" customHeight="false" outlineLevel="0" collapsed="false">
      <c r="E15" s="5"/>
    </row>
    <row r="16" customFormat="false" ht="15" hidden="false" customHeight="false" outlineLevel="0" collapsed="false">
      <c r="B16" s="3" t="s">
        <v>12</v>
      </c>
      <c r="C16" s="9" t="n">
        <f aca="false">ROUND(C10*C11,2)</f>
        <v>258500</v>
      </c>
      <c r="E16" s="5"/>
    </row>
    <row r="17" customFormat="false" ht="15" hidden="false" customHeight="false" outlineLevel="0" collapsed="false">
      <c r="B17" s="3" t="s">
        <v>13</v>
      </c>
      <c r="C17" s="9" t="n">
        <f aca="false">IF(C9="Govt agency (MSP, DBT)",ROUND(C10*C12,2),ROUND(C16*C13,2))</f>
        <v>5075</v>
      </c>
      <c r="E17" s="5"/>
    </row>
    <row r="18" customFormat="false" ht="22.35" hidden="false" customHeight="false" outlineLevel="0" collapsed="false">
      <c r="B18" s="3" t="s">
        <v>14</v>
      </c>
      <c r="C18" s="10" t="str">
        <f aca="false">IF(C9="Govt agency (MSP, DBT)","the agency (not deducted from farmer)","deducted from farmer")</f>
        <v>the agency (not deducted from farmer)</v>
      </c>
      <c r="E18" s="5"/>
    </row>
    <row r="19" customFormat="false" ht="15" hidden="false" customHeight="false" outlineLevel="0" collapsed="false">
      <c r="B19" s="3" t="s">
        <v>15</v>
      </c>
      <c r="C19" s="9" t="n">
        <f aca="false">IF(C9="Govt agency (MSP, DBT)",0,ROUND(C10*C14,2))</f>
        <v>0</v>
      </c>
      <c r="E19" s="5"/>
    </row>
    <row r="20" customFormat="false" ht="16.15" hidden="false" customHeight="false" outlineLevel="0" collapsed="false">
      <c r="B20" s="11" t="s">
        <v>16</v>
      </c>
      <c r="C20" s="12" t="n">
        <f aca="false">C16-IF(C9="Govt agency (MSP, DBT)",0,C17)-C19</f>
        <v>258500</v>
      </c>
      <c r="E20" s="5"/>
    </row>
    <row r="21" customFormat="false" ht="22.35" hidden="false" customHeight="false" outlineLevel="0" collapsed="false">
      <c r="B21" s="3" t="s">
        <v>17</v>
      </c>
      <c r="C21" s="10" t="str">
        <f aca="false">IF(C9="Govt agency (MSP, DBT)","agency, directly to bank (DBT)","you (arhtiya)")</f>
        <v>agency, directly to bank (DBT)</v>
      </c>
      <c r="E21" s="5"/>
    </row>
  </sheetData>
  <sheetProtection sheet="true" formatCells="false" formatColumns="false" formatRows="false" sort="false" autoFilter="false" algorithmName="SHA-512" hashValue="inkWnoldVZw/wnNVSqiSXsPOhWgq53cS6VxkOa4qa6uzSY04EpGZQiEq41VEd2St2U9HU0RP0HsCMKDUyEE0nQ==" saltValue="olexsBGmXizTPRK4GXCQYg==" spinCount="100000"/>
  <mergeCells count="3">
    <mergeCell ref="B5:E5"/>
    <mergeCell ref="B6:E6"/>
    <mergeCell ref="E8:E21"/>
  </mergeCells>
  <dataValidations count="1">
    <dataValidation allowBlank="true" errorStyle="stop" operator="between" showDropDown="false" showErrorMessage="false" showInputMessage="false" sqref="C9" type="list">
      <formula1>Lists!$C$1:$C$2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BF8F00"/>
    <pageSetUpPr fitToPage="true"/>
  </sheetPr>
  <dimension ref="A2:G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30"/>
    <col collapsed="false" customWidth="true" hidden="false" outlineLevel="0" max="5" min="4" style="0" width="13"/>
    <col collapsed="false" customWidth="true" hidden="false" outlineLevel="0" max="6" min="6" style="0" width="8"/>
    <col collapsed="false" customWidth="true" hidden="false" outlineLevel="0" max="7" min="7" style="0" width="12"/>
  </cols>
  <sheetData>
    <row r="2" customFormat="false" ht="27.75" hidden="false" customHeight="true" outlineLevel="0" collapsed="false">
      <c r="A2" s="13" t="s">
        <v>18</v>
      </c>
      <c r="B2" s="13"/>
      <c r="C2" s="13"/>
      <c r="D2" s="13"/>
      <c r="E2" s="13"/>
      <c r="F2" s="13"/>
      <c r="G2" s="13"/>
    </row>
    <row r="3" customFormat="false" ht="22.35" hidden="false" customHeight="true" outlineLevel="0" collapsed="false">
      <c r="A3" s="2" t="s">
        <v>19</v>
      </c>
      <c r="B3" s="2"/>
      <c r="C3" s="2"/>
      <c r="D3" s="2"/>
      <c r="E3" s="2"/>
      <c r="F3" s="2"/>
      <c r="G3" s="2"/>
    </row>
    <row r="5" customFormat="false" ht="23.85" hidden="false" customHeight="false" outlineLevel="0" collapsed="false">
      <c r="B5" s="14" t="s">
        <v>20</v>
      </c>
      <c r="C5" s="8" t="n">
        <v>0.01</v>
      </c>
    </row>
    <row r="6" customFormat="false" ht="23.85" hidden="false" customHeight="false" outlineLevel="0" collapsed="false">
      <c r="B6" s="14" t="s">
        <v>21</v>
      </c>
      <c r="C6" s="15" t="n">
        <v>46310</v>
      </c>
    </row>
    <row r="8" customFormat="false" ht="30" hidden="false" customHeight="true" outlineLevel="0" collapsed="false">
      <c r="B8" s="16" t="s">
        <v>22</v>
      </c>
      <c r="C8" s="16" t="s">
        <v>23</v>
      </c>
      <c r="D8" s="16" t="s">
        <v>24</v>
      </c>
      <c r="E8" s="16" t="s">
        <v>25</v>
      </c>
      <c r="F8" s="16" t="s">
        <v>26</v>
      </c>
      <c r="G8" s="16" t="s">
        <v>27</v>
      </c>
    </row>
    <row r="9" customFormat="false" ht="15" hidden="false" customHeight="false" outlineLevel="0" collapsed="false">
      <c r="B9" s="17" t="n">
        <v>46113</v>
      </c>
      <c r="C9" s="18" t="s">
        <v>28</v>
      </c>
      <c r="D9" s="19" t="n">
        <v>25000</v>
      </c>
      <c r="E9" s="19"/>
      <c r="F9" s="20" t="n">
        <f aca="false">IF(B9="","",MAX(0,$C$6-B9))</f>
        <v>197</v>
      </c>
      <c r="G9" s="21" t="n">
        <f aca="false">IF(F9="","",ROUND((N(D9)-N(E9))*$C$5*F9/30,0))</f>
        <v>1642</v>
      </c>
    </row>
    <row r="10" customFormat="false" ht="15" hidden="false" customHeight="false" outlineLevel="0" collapsed="false">
      <c r="B10" s="17" t="n">
        <v>46160</v>
      </c>
      <c r="C10" s="18" t="s">
        <v>29</v>
      </c>
      <c r="D10" s="19"/>
      <c r="E10" s="19" t="n">
        <v>20000</v>
      </c>
      <c r="F10" s="20" t="n">
        <f aca="false">IF(B10="","",MAX(0,$C$6-B10))</f>
        <v>150</v>
      </c>
      <c r="G10" s="21" t="n">
        <f aca="false">IF(F10="","",ROUND((N(D10)-N(E10))*$C$5*F10/30,0))</f>
        <v>-1000</v>
      </c>
    </row>
    <row r="11" customFormat="false" ht="15" hidden="false" customHeight="false" outlineLevel="0" collapsed="false">
      <c r="B11" s="17" t="n">
        <v>46183</v>
      </c>
      <c r="C11" s="18" t="s">
        <v>30</v>
      </c>
      <c r="D11" s="19" t="n">
        <v>12400</v>
      </c>
      <c r="E11" s="19"/>
      <c r="F11" s="20" t="n">
        <f aca="false">IF(B11="","",MAX(0,$C$6-B11))</f>
        <v>127</v>
      </c>
      <c r="G11" s="21" t="n">
        <f aca="false">IF(F11="","",ROUND((N(D11)-N(E11))*$C$5*F11/30,0))</f>
        <v>525</v>
      </c>
    </row>
    <row r="12" customFormat="false" ht="15" hidden="false" customHeight="false" outlineLevel="0" collapsed="false">
      <c r="B12" s="17" t="n">
        <v>46245</v>
      </c>
      <c r="C12" s="18" t="s">
        <v>31</v>
      </c>
      <c r="D12" s="19" t="n">
        <v>50000</v>
      </c>
      <c r="E12" s="19"/>
      <c r="F12" s="20" t="n">
        <f aca="false">IF(B12="","",MAX(0,$C$6-B12))</f>
        <v>65</v>
      </c>
      <c r="G12" s="21" t="n">
        <f aca="false">IF(F12="","",ROUND((N(D12)-N(E12))*$C$5*F12/30,0))</f>
        <v>1083</v>
      </c>
    </row>
    <row r="13" customFormat="false" ht="15" hidden="false" customHeight="false" outlineLevel="0" collapsed="false">
      <c r="B13" s="17" t="n">
        <v>46267</v>
      </c>
      <c r="C13" s="18" t="s">
        <v>32</v>
      </c>
      <c r="D13" s="19" t="n">
        <v>6800</v>
      </c>
      <c r="E13" s="19"/>
      <c r="F13" s="20" t="n">
        <f aca="false">IF(B13="","",MAX(0,$C$6-B13))</f>
        <v>43</v>
      </c>
      <c r="G13" s="21" t="n">
        <f aca="false">IF(F13="","",ROUND((N(D13)-N(E13))*$C$5*F13/30,0))</f>
        <v>97</v>
      </c>
    </row>
    <row r="14" customFormat="false" ht="15" hidden="false" customHeight="false" outlineLevel="0" collapsed="false">
      <c r="B14" s="17"/>
      <c r="C14" s="18"/>
      <c r="D14" s="19"/>
      <c r="E14" s="19"/>
      <c r="F14" s="20" t="str">
        <f aca="false">IF(B14="","",MAX(0,$C$6-B14))</f>
        <v/>
      </c>
      <c r="G14" s="21" t="str">
        <f aca="false">IF(F14="","",ROUND((N(D14)-N(E14))*$C$5*F14/30,0))</f>
        <v/>
      </c>
    </row>
    <row r="15" customFormat="false" ht="15" hidden="false" customHeight="false" outlineLevel="0" collapsed="false">
      <c r="B15" s="17"/>
      <c r="C15" s="18"/>
      <c r="D15" s="19"/>
      <c r="E15" s="19"/>
      <c r="F15" s="20" t="str">
        <f aca="false">IF(B15="","",MAX(0,$C$6-B15))</f>
        <v/>
      </c>
      <c r="G15" s="21" t="str">
        <f aca="false">IF(F15="","",ROUND((N(D15)-N(E15))*$C$5*F15/30,0))</f>
        <v/>
      </c>
    </row>
    <row r="16" customFormat="false" ht="15" hidden="false" customHeight="false" outlineLevel="0" collapsed="false">
      <c r="B16" s="17"/>
      <c r="C16" s="18"/>
      <c r="D16" s="19"/>
      <c r="E16" s="19"/>
      <c r="F16" s="20" t="str">
        <f aca="false">IF(B16="","",MAX(0,$C$6-B16))</f>
        <v/>
      </c>
      <c r="G16" s="21" t="str">
        <f aca="false">IF(F16="","",ROUND((N(D16)-N(E16))*$C$5*F16/30,0))</f>
        <v/>
      </c>
    </row>
    <row r="17" customFormat="false" ht="15" hidden="false" customHeight="false" outlineLevel="0" collapsed="false">
      <c r="B17" s="17"/>
      <c r="C17" s="18"/>
      <c r="D17" s="19"/>
      <c r="E17" s="19"/>
      <c r="F17" s="20" t="str">
        <f aca="false">IF(B17="","",MAX(0,$C$6-B17))</f>
        <v/>
      </c>
      <c r="G17" s="21" t="str">
        <f aca="false">IF(F17="","",ROUND((N(D17)-N(E17))*$C$5*F17/30,0))</f>
        <v/>
      </c>
    </row>
    <row r="18" customFormat="false" ht="15" hidden="false" customHeight="false" outlineLevel="0" collapsed="false">
      <c r="B18" s="17"/>
      <c r="C18" s="18"/>
      <c r="D18" s="19"/>
      <c r="E18" s="19"/>
      <c r="F18" s="20" t="str">
        <f aca="false">IF(B18="","",MAX(0,$C$6-B18))</f>
        <v/>
      </c>
      <c r="G18" s="21" t="str">
        <f aca="false">IF(F18="","",ROUND((N(D18)-N(E18))*$C$5*F18/30,0))</f>
        <v/>
      </c>
    </row>
    <row r="19" customFormat="false" ht="15" hidden="false" customHeight="false" outlineLevel="0" collapsed="false">
      <c r="B19" s="17"/>
      <c r="C19" s="18"/>
      <c r="D19" s="19"/>
      <c r="E19" s="19"/>
      <c r="F19" s="20" t="str">
        <f aca="false">IF(B19="","",MAX(0,$C$6-B19))</f>
        <v/>
      </c>
      <c r="G19" s="21" t="str">
        <f aca="false">IF(F19="","",ROUND((N(D19)-N(E19))*$C$5*F19/30,0))</f>
        <v/>
      </c>
    </row>
    <row r="20" customFormat="false" ht="15" hidden="false" customHeight="false" outlineLevel="0" collapsed="false">
      <c r="B20" s="17"/>
      <c r="C20" s="18"/>
      <c r="D20" s="19"/>
      <c r="E20" s="19"/>
      <c r="F20" s="20" t="str">
        <f aca="false">IF(B20="","",MAX(0,$C$6-B20))</f>
        <v/>
      </c>
      <c r="G20" s="21" t="str">
        <f aca="false">IF(F20="","",ROUND((N(D20)-N(E20))*$C$5*F20/30,0))</f>
        <v/>
      </c>
    </row>
    <row r="21" customFormat="false" ht="15" hidden="false" customHeight="false" outlineLevel="0" collapsed="false">
      <c r="B21" s="17"/>
      <c r="C21" s="18"/>
      <c r="D21" s="19"/>
      <c r="E21" s="19"/>
      <c r="F21" s="20" t="str">
        <f aca="false">IF(B21="","",MAX(0,$C$6-B21))</f>
        <v/>
      </c>
      <c r="G21" s="21" t="str">
        <f aca="false">IF(F21="","",ROUND((N(D21)-N(E21))*$C$5*F21/30,0))</f>
        <v/>
      </c>
    </row>
    <row r="22" customFormat="false" ht="15" hidden="false" customHeight="false" outlineLevel="0" collapsed="false">
      <c r="B22" s="17"/>
      <c r="C22" s="18"/>
      <c r="D22" s="19"/>
      <c r="E22" s="19"/>
      <c r="F22" s="20" t="str">
        <f aca="false">IF(B22="","",MAX(0,$C$6-B22))</f>
        <v/>
      </c>
      <c r="G22" s="21" t="str">
        <f aca="false">IF(F22="","",ROUND((N(D22)-N(E22))*$C$5*F22/30,0))</f>
        <v/>
      </c>
    </row>
    <row r="23" customFormat="false" ht="15" hidden="false" customHeight="false" outlineLevel="0" collapsed="false">
      <c r="B23" s="17"/>
      <c r="C23" s="18"/>
      <c r="D23" s="19"/>
      <c r="E23" s="19"/>
      <c r="F23" s="20" t="str">
        <f aca="false">IF(B23="","",MAX(0,$C$6-B23))</f>
        <v/>
      </c>
      <c r="G23" s="21" t="str">
        <f aca="false">IF(F23="","",ROUND((N(D23)-N(E23))*$C$5*F23/30,0))</f>
        <v/>
      </c>
    </row>
    <row r="24" customFormat="false" ht="15" hidden="false" customHeight="false" outlineLevel="0" collapsed="false">
      <c r="B24" s="17"/>
      <c r="C24" s="18"/>
      <c r="D24" s="19"/>
      <c r="E24" s="19"/>
      <c r="F24" s="20" t="str">
        <f aca="false">IF(B24="","",MAX(0,$C$6-B24))</f>
        <v/>
      </c>
      <c r="G24" s="21" t="str">
        <f aca="false">IF(F24="","",ROUND((N(D24)-N(E24))*$C$5*F24/30,0))</f>
        <v/>
      </c>
    </row>
    <row r="25" customFormat="false" ht="15" hidden="false" customHeight="false" outlineLevel="0" collapsed="false">
      <c r="B25" s="17"/>
      <c r="C25" s="18"/>
      <c r="D25" s="19"/>
      <c r="E25" s="19"/>
      <c r="F25" s="20" t="str">
        <f aca="false">IF(B25="","",MAX(0,$C$6-B25))</f>
        <v/>
      </c>
      <c r="G25" s="21" t="str">
        <f aca="false">IF(F25="","",ROUND((N(D25)-N(E25))*$C$5*F25/30,0))</f>
        <v/>
      </c>
    </row>
    <row r="26" customFormat="false" ht="15" hidden="false" customHeight="false" outlineLevel="0" collapsed="false">
      <c r="B26" s="17"/>
      <c r="C26" s="18"/>
      <c r="D26" s="19"/>
      <c r="E26" s="19"/>
      <c r="F26" s="20" t="str">
        <f aca="false">IF(B26="","",MAX(0,$C$6-B26))</f>
        <v/>
      </c>
      <c r="G26" s="21" t="str">
        <f aca="false">IF(F26="","",ROUND((N(D26)-N(E26))*$C$5*F26/30,0))</f>
        <v/>
      </c>
    </row>
    <row r="27" customFormat="false" ht="15" hidden="false" customHeight="false" outlineLevel="0" collapsed="false">
      <c r="B27" s="17"/>
      <c r="C27" s="18"/>
      <c r="D27" s="19"/>
      <c r="E27" s="19"/>
      <c r="F27" s="20" t="str">
        <f aca="false">IF(B27="","",MAX(0,$C$6-B27))</f>
        <v/>
      </c>
      <c r="G27" s="21" t="str">
        <f aca="false">IF(F27="","",ROUND((N(D27)-N(E27))*$C$5*F27/30,0))</f>
        <v/>
      </c>
    </row>
    <row r="28" customFormat="false" ht="15" hidden="false" customHeight="false" outlineLevel="0" collapsed="false">
      <c r="B28" s="17"/>
      <c r="C28" s="18"/>
      <c r="D28" s="19"/>
      <c r="E28" s="19"/>
      <c r="F28" s="20" t="str">
        <f aca="false">IF(B28="","",MAX(0,$C$6-B28))</f>
        <v/>
      </c>
      <c r="G28" s="21" t="str">
        <f aca="false">IF(F28="","",ROUND((N(D28)-N(E28))*$C$5*F28/30,0))</f>
        <v/>
      </c>
    </row>
    <row r="30" customFormat="false" ht="15" hidden="false" customHeight="true" outlineLevel="0" collapsed="false">
      <c r="B30" s="11" t="s">
        <v>33</v>
      </c>
      <c r="C30" s="11"/>
      <c r="D30" s="22" t="n">
        <f aca="false">SUM(D9:D28)</f>
        <v>94200</v>
      </c>
      <c r="E30" s="22" t="n">
        <f aca="false">SUM(E9:E28)</f>
        <v>20000</v>
      </c>
      <c r="F30" s="23"/>
      <c r="G30" s="22" t="n">
        <f aca="false">SUM(G9:G28)</f>
        <v>2347</v>
      </c>
    </row>
    <row r="32" customFormat="false" ht="55.2" hidden="false" customHeight="false" outlineLevel="0" collapsed="false">
      <c r="B32" s="3" t="s">
        <v>34</v>
      </c>
      <c r="C32" s="24" t="n">
        <f aca="false">D30-E30</f>
        <v>74200</v>
      </c>
    </row>
    <row r="33" customFormat="false" ht="28.35" hidden="false" customHeight="false" outlineLevel="0" collapsed="false">
      <c r="B33" s="3" t="s">
        <v>35</v>
      </c>
      <c r="C33" s="24" t="n">
        <f aca="false">MAX(0,G30)</f>
        <v>2347</v>
      </c>
    </row>
    <row r="34" customFormat="false" ht="55.2" hidden="false" customHeight="false" outlineLevel="0" collapsed="false">
      <c r="B34" s="11" t="s">
        <v>36</v>
      </c>
      <c r="C34" s="25" t="n">
        <f aca="false">C32+C33</f>
        <v>76547</v>
      </c>
    </row>
    <row r="36" customFormat="false" ht="15" hidden="false" customHeight="true" outlineLevel="0" collapsed="false">
      <c r="B36" s="26" t="s">
        <v>37</v>
      </c>
      <c r="C36" s="26"/>
      <c r="D36" s="26"/>
      <c r="E36" s="26"/>
      <c r="F36" s="26"/>
      <c r="G36" s="26"/>
    </row>
    <row r="37" customFormat="false" ht="15" hidden="false" customHeight="false" outlineLevel="0" collapsed="false">
      <c r="B37" s="26"/>
      <c r="C37" s="26"/>
      <c r="D37" s="26"/>
      <c r="E37" s="26"/>
      <c r="F37" s="26"/>
      <c r="G37" s="26"/>
    </row>
    <row r="39" customFormat="false" ht="15" hidden="false" customHeight="true" outlineLevel="0" collapsed="false">
      <c r="B39" s="27" t="s">
        <v>38</v>
      </c>
      <c r="C39" s="27"/>
      <c r="D39" s="27"/>
      <c r="E39" s="27"/>
      <c r="F39" s="27"/>
      <c r="G39" s="27"/>
    </row>
    <row r="40" customFormat="false" ht="15" hidden="false" customHeight="false" outlineLevel="0" collapsed="false">
      <c r="B40" s="27"/>
      <c r="C40" s="27"/>
      <c r="D40" s="27"/>
      <c r="E40" s="27"/>
      <c r="F40" s="27"/>
      <c r="G40" s="27"/>
    </row>
  </sheetData>
  <sheetProtection sheet="true" formatCells="false" formatColumns="false" formatRows="false" sort="false" autoFilter="false" algorithmName="SHA-512" hashValue="h9VCfwHUfM2aCUi0DDVkPOpttYkcAQrEmj+KnktcfBemQpQ1olhm4Bq0uKKg9vYAkj4678//HOprfTxAKq1zWQ==" saltValue="d1YuYlfKjc8Gwxr/4Nk7TA==" spinCount="100000"/>
  <mergeCells count="5">
    <mergeCell ref="A2:G2"/>
    <mergeCell ref="A3:G3"/>
    <mergeCell ref="B30:C30"/>
    <mergeCell ref="B36:G37"/>
    <mergeCell ref="B39:G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39</v>
      </c>
      <c r="B1" s="0" t="s">
        <v>40</v>
      </c>
      <c r="C1" s="0" t="s">
        <v>6</v>
      </c>
      <c r="W1" s="0" t="s">
        <v>41</v>
      </c>
    </row>
    <row r="2" customFormat="false" ht="15" hidden="false" customHeight="false" outlineLevel="0" collapsed="false">
      <c r="A2" s="0" t="s">
        <v>42</v>
      </c>
      <c r="B2" s="0" t="s">
        <v>43</v>
      </c>
      <c r="C2" s="0" t="s">
        <v>44</v>
      </c>
      <c r="W2" s="0" t="s">
        <v>45</v>
      </c>
    </row>
    <row r="3" customFormat="false" ht="15" hidden="false" customHeight="false" outlineLevel="0" collapsed="false">
      <c r="A3" s="0" t="s">
        <v>46</v>
      </c>
      <c r="W3" s="0" t="s">
        <v>47</v>
      </c>
    </row>
    <row r="4" customFormat="false" ht="15" hidden="false" customHeight="false" outlineLevel="0" collapsed="false">
      <c r="A4" s="0" t="s">
        <v>48</v>
      </c>
      <c r="W4" s="0" t="s">
        <v>49</v>
      </c>
    </row>
    <row r="5" customFormat="false" ht="15" hidden="false" customHeight="false" outlineLevel="0" collapsed="false">
      <c r="A5" s="0" t="s">
        <v>50</v>
      </c>
      <c r="W5" s="0" t="s">
        <v>51</v>
      </c>
    </row>
    <row r="6" customFormat="false" ht="15" hidden="false" customHeight="false" outlineLevel="0" collapsed="false">
      <c r="W6" s="0" t="s">
        <v>52</v>
      </c>
    </row>
    <row r="7" customFormat="false" ht="15" hidden="false" customHeight="false" outlineLevel="0" collapsed="false">
      <c r="W7" s="0" t="s">
        <v>53</v>
      </c>
    </row>
    <row r="8" customFormat="false" ht="15" hidden="false" customHeight="false" outlineLevel="0" collapsed="false">
      <c r="W8" s="0" t="s">
        <v>54</v>
      </c>
    </row>
    <row r="9" customFormat="false" ht="15" hidden="false" customHeight="false" outlineLevel="0" collapsed="false">
      <c r="W9" s="0" t="s">
        <v>55</v>
      </c>
    </row>
    <row r="10" customFormat="false" ht="15" hidden="false" customHeight="false" outlineLevel="0" collapsed="false">
      <c r="W10" s="0" t="s">
        <v>56</v>
      </c>
    </row>
    <row r="11" customFormat="false" ht="15" hidden="false" customHeight="false" outlineLevel="0" collapsed="false">
      <c r="W11" s="0" t="s">
        <v>57</v>
      </c>
    </row>
    <row r="12" customFormat="false" ht="15" hidden="false" customHeight="false" outlineLevel="0" collapsed="false">
      <c r="W12" s="0" t="s">
        <v>58</v>
      </c>
    </row>
    <row r="13" customFormat="false" ht="15" hidden="false" customHeight="false" outlineLevel="0" collapsed="false">
      <c r="W13" s="0" t="s">
        <v>59</v>
      </c>
    </row>
    <row r="14" customFormat="false" ht="15" hidden="false" customHeight="false" outlineLevel="0" collapsed="false">
      <c r="W14" s="0" t="s">
        <v>60</v>
      </c>
    </row>
    <row r="15" customFormat="false" ht="15" hidden="false" customHeight="false" outlineLevel="0" collapsed="false">
      <c r="W15" s="0" t="s">
        <v>61</v>
      </c>
    </row>
    <row r="16" customFormat="false" ht="15" hidden="false" customHeight="false" outlineLevel="0" collapsed="false">
      <c r="W16" s="0" t="s">
        <v>62</v>
      </c>
    </row>
    <row r="17" customFormat="false" ht="15" hidden="false" customHeight="false" outlineLevel="0" collapsed="false">
      <c r="W17" s="0" t="s">
        <v>63</v>
      </c>
    </row>
    <row r="18" customFormat="false" ht="15" hidden="false" customHeight="false" outlineLevel="0" collapsed="false">
      <c r="W18" s="0" t="s">
        <v>64</v>
      </c>
    </row>
    <row r="19" customFormat="false" ht="15" hidden="false" customHeight="false" outlineLevel="0" collapsed="false">
      <c r="W19" s="0" t="s">
        <v>65</v>
      </c>
    </row>
    <row r="20" customFormat="false" ht="15" hidden="false" customHeight="false" outlineLevel="0" collapsed="false">
      <c r="W20" s="0" t="s">
        <v>66</v>
      </c>
    </row>
    <row r="21" customFormat="false" ht="15" hidden="false" customHeight="false" outlineLevel="0" collapsed="false">
      <c r="W21" s="0" t="s">
        <v>67</v>
      </c>
    </row>
    <row r="22" customFormat="false" ht="15" hidden="false" customHeight="false" outlineLevel="0" collapsed="false">
      <c r="W22" s="0" t="s">
        <v>68</v>
      </c>
    </row>
    <row r="23" customFormat="false" ht="15" hidden="false" customHeight="false" outlineLevel="0" collapsed="false">
      <c r="W23" s="0" t="s">
        <v>69</v>
      </c>
    </row>
    <row r="24" customFormat="false" ht="15" hidden="false" customHeight="false" outlineLevel="0" collapsed="false">
      <c r="W24" s="0" t="s">
        <v>70</v>
      </c>
    </row>
    <row r="25" customFormat="false" ht="15" hidden="false" customHeight="false" outlineLevel="0" collapsed="false">
      <c r="W25" s="0" t="s">
        <v>71</v>
      </c>
    </row>
    <row r="26" customFormat="false" ht="15" hidden="false" customHeight="false" outlineLevel="0" collapsed="false">
      <c r="W26" s="0" t="s">
        <v>72</v>
      </c>
    </row>
    <row r="27" customFormat="false" ht="15" hidden="false" customHeight="false" outlineLevel="0" collapsed="false">
      <c r="W27" s="0" t="s">
        <v>73</v>
      </c>
    </row>
    <row r="28" customFormat="false" ht="15" hidden="false" customHeight="false" outlineLevel="0" collapsed="false">
      <c r="W28" s="0" t="s">
        <v>74</v>
      </c>
    </row>
    <row r="29" customFormat="false" ht="15" hidden="false" customHeight="false" outlineLevel="0" collapsed="false">
      <c r="W29" s="0" t="s">
        <v>75</v>
      </c>
    </row>
    <row r="30" customFormat="false" ht="15" hidden="false" customHeight="false" outlineLevel="0" collapsed="false">
      <c r="W30" s="0" t="s">
        <v>76</v>
      </c>
    </row>
    <row r="31" customFormat="false" ht="15" hidden="false" customHeight="false" outlineLevel="0" collapsed="false">
      <c r="W31" s="0" t="s">
        <v>77</v>
      </c>
    </row>
    <row r="32" customFormat="false" ht="15" hidden="false" customHeight="false" outlineLevel="0" collapsed="false">
      <c r="W32" s="0" t="s">
        <v>78</v>
      </c>
    </row>
    <row r="33" customFormat="false" ht="15" hidden="false" customHeight="false" outlineLevel="0" collapsed="false">
      <c r="W33" s="0" t="s">
        <v>79</v>
      </c>
    </row>
    <row r="34" customFormat="false" ht="15" hidden="false" customHeight="false" outlineLevel="0" collapsed="false">
      <c r="W34" s="0" t="s">
        <v>80</v>
      </c>
    </row>
    <row r="35" customFormat="false" ht="15" hidden="false" customHeight="false" outlineLevel="0" collapsed="false">
      <c r="W35" s="0" t="s">
        <v>81</v>
      </c>
    </row>
    <row r="36" customFormat="false" ht="15" hidden="false" customHeight="false" outlineLevel="0" collapsed="false">
      <c r="W36" s="0" t="s">
        <v>82</v>
      </c>
    </row>
    <row r="37" customFormat="false" ht="15" hidden="false" customHeight="false" outlineLevel="0" collapsed="false">
      <c r="W37" s="0" t="s">
        <v>83</v>
      </c>
    </row>
    <row r="38" customFormat="false" ht="15" hidden="false" customHeight="false" outlineLevel="0" collapsed="false">
      <c r="W38" s="0" t="s">
        <v>84</v>
      </c>
    </row>
    <row r="39" customFormat="false" ht="15" hidden="false" customHeight="false" outlineLevel="0" collapsed="false">
      <c r="W39" s="0" t="s">
        <v>85</v>
      </c>
    </row>
    <row r="40" customFormat="false" ht="15" hidden="false" customHeight="false" outlineLevel="0" collapsed="false">
      <c r="W40" s="0" t="s">
        <v>86</v>
      </c>
    </row>
    <row r="41" customFormat="false" ht="15" hidden="false" customHeight="false" outlineLevel="0" collapsed="false">
      <c r="W41" s="0" t="s">
        <v>87</v>
      </c>
    </row>
    <row r="42" customFormat="false" ht="15" hidden="false" customHeight="false" outlineLevel="0" collapsed="false">
      <c r="W42" s="0" t="s">
        <v>88</v>
      </c>
    </row>
    <row r="43" customFormat="false" ht="15" hidden="false" customHeight="false" outlineLevel="0" collapsed="false">
      <c r="W43" s="0" t="s">
        <v>89</v>
      </c>
    </row>
    <row r="44" customFormat="false" ht="15" hidden="false" customHeight="false" outlineLevel="0" collapsed="false">
      <c r="W44" s="0" t="s">
        <v>90</v>
      </c>
    </row>
    <row r="45" customFormat="false" ht="15" hidden="false" customHeight="false" outlineLevel="0" collapsed="false">
      <c r="W45" s="0" t="s">
        <v>91</v>
      </c>
    </row>
    <row r="46" customFormat="false" ht="15" hidden="false" customHeight="false" outlineLevel="0" collapsed="false">
      <c r="W46" s="0" t="s">
        <v>92</v>
      </c>
    </row>
    <row r="47" customFormat="false" ht="15" hidden="false" customHeight="false" outlineLevel="0" collapsed="false">
      <c r="W47" s="0" t="s">
        <v>93</v>
      </c>
    </row>
    <row r="48" customFormat="false" ht="15" hidden="false" customHeight="false" outlineLevel="0" collapsed="false">
      <c r="W48" s="0" t="s">
        <v>94</v>
      </c>
    </row>
    <row r="49" customFormat="false" ht="15" hidden="false" customHeight="false" outlineLevel="0" collapsed="false">
      <c r="W49" s="0" t="s">
        <v>95</v>
      </c>
    </row>
    <row r="50" customFormat="false" ht="15" hidden="false" customHeight="false" outlineLevel="0" collapsed="false">
      <c r="W50" s="0" t="s">
        <v>96</v>
      </c>
    </row>
    <row r="51" customFormat="false" ht="15" hidden="false" customHeight="false" outlineLevel="0" collapsed="false">
      <c r="W51" s="0" t="s">
        <v>97</v>
      </c>
    </row>
    <row r="52" customFormat="false" ht="15" hidden="false" customHeight="false" outlineLevel="0" collapsed="false">
      <c r="W52" s="0" t="s">
        <v>98</v>
      </c>
    </row>
    <row r="53" customFormat="false" ht="15" hidden="false" customHeight="false" outlineLevel="0" collapsed="false">
      <c r="W53" s="0" t="s">
        <v>99</v>
      </c>
    </row>
    <row r="54" customFormat="false" ht="15" hidden="false" customHeight="false" outlineLevel="0" collapsed="false">
      <c r="W54" s="0" t="s">
        <v>100</v>
      </c>
    </row>
    <row r="55" customFormat="false" ht="15" hidden="false" customHeight="false" outlineLevel="0" collapsed="false">
      <c r="W55" s="0" t="s">
        <v>101</v>
      </c>
    </row>
    <row r="56" customFormat="false" ht="15" hidden="false" customHeight="false" outlineLevel="0" collapsed="false">
      <c r="W56" s="0" t="s">
        <v>102</v>
      </c>
    </row>
    <row r="57" customFormat="false" ht="15" hidden="false" customHeight="false" outlineLevel="0" collapsed="false">
      <c r="W57" s="0" t="s">
        <v>103</v>
      </c>
    </row>
    <row r="58" customFormat="false" ht="15" hidden="false" customHeight="false" outlineLevel="0" collapsed="false">
      <c r="W58" s="0" t="s">
        <v>104</v>
      </c>
    </row>
    <row r="59" customFormat="false" ht="15" hidden="false" customHeight="false" outlineLevel="0" collapsed="false">
      <c r="W59" s="0" t="s">
        <v>105</v>
      </c>
    </row>
    <row r="60" customFormat="false" ht="15" hidden="false" customHeight="false" outlineLevel="0" collapsed="false">
      <c r="W60" s="0" t="s">
        <v>106</v>
      </c>
    </row>
    <row r="61" customFormat="false" ht="15" hidden="false" customHeight="false" outlineLevel="0" collapsed="false">
      <c r="W61" s="0" t="s">
        <v>107</v>
      </c>
    </row>
    <row r="62" customFormat="false" ht="15" hidden="false" customHeight="false" outlineLevel="0" collapsed="false">
      <c r="W62" s="0" t="s">
        <v>108</v>
      </c>
    </row>
    <row r="63" customFormat="false" ht="15" hidden="false" customHeight="false" outlineLevel="0" collapsed="false">
      <c r="W63" s="0" t="s">
        <v>109</v>
      </c>
    </row>
    <row r="64" customFormat="false" ht="15" hidden="false" customHeight="false" outlineLevel="0" collapsed="false">
      <c r="W64" s="0" t="s">
        <v>110</v>
      </c>
    </row>
    <row r="65" customFormat="false" ht="15" hidden="false" customHeight="false" outlineLevel="0" collapsed="false">
      <c r="W65" s="0" t="s">
        <v>111</v>
      </c>
    </row>
    <row r="66" customFormat="false" ht="15" hidden="false" customHeight="false" outlineLevel="0" collapsed="false">
      <c r="W66" s="0" t="s">
        <v>112</v>
      </c>
    </row>
    <row r="67" customFormat="false" ht="15" hidden="false" customHeight="false" outlineLevel="0" collapsed="false">
      <c r="W67" s="0" t="s">
        <v>113</v>
      </c>
    </row>
    <row r="68" customFormat="false" ht="15" hidden="false" customHeight="false" outlineLevel="0" collapsed="false">
      <c r="W68" s="0" t="s">
        <v>114</v>
      </c>
    </row>
    <row r="69" customFormat="false" ht="15" hidden="false" customHeight="false" outlineLevel="0" collapsed="false">
      <c r="W69" s="0" t="s">
        <v>115</v>
      </c>
    </row>
    <row r="70" customFormat="false" ht="15" hidden="false" customHeight="false" outlineLevel="0" collapsed="false">
      <c r="W70" s="0" t="s">
        <v>116</v>
      </c>
    </row>
    <row r="71" customFormat="false" ht="15" hidden="false" customHeight="false" outlineLevel="0" collapsed="false">
      <c r="W71" s="0" t="s">
        <v>117</v>
      </c>
    </row>
    <row r="72" customFormat="false" ht="15" hidden="false" customHeight="false" outlineLevel="0" collapsed="false">
      <c r="W72" s="0" t="s">
        <v>118</v>
      </c>
    </row>
    <row r="73" customFormat="false" ht="15" hidden="false" customHeight="false" outlineLevel="0" collapsed="false">
      <c r="W73" s="0" t="s">
        <v>119</v>
      </c>
    </row>
    <row r="74" customFormat="false" ht="15" hidden="false" customHeight="false" outlineLevel="0" collapsed="false">
      <c r="W74" s="0" t="s">
        <v>120</v>
      </c>
    </row>
    <row r="75" customFormat="false" ht="15" hidden="false" customHeight="false" outlineLevel="0" collapsed="false">
      <c r="W75" s="0" t="s">
        <v>121</v>
      </c>
    </row>
    <row r="76" customFormat="false" ht="15" hidden="false" customHeight="false" outlineLevel="0" collapsed="false">
      <c r="W76" s="0" t="s">
        <v>122</v>
      </c>
    </row>
    <row r="77" customFormat="false" ht="15" hidden="false" customHeight="false" outlineLevel="0" collapsed="false">
      <c r="W77" s="0" t="s">
        <v>123</v>
      </c>
    </row>
    <row r="78" customFormat="false" ht="15" hidden="false" customHeight="false" outlineLevel="0" collapsed="false">
      <c r="W78" s="0" t="s">
        <v>124</v>
      </c>
    </row>
    <row r="79" customFormat="false" ht="15" hidden="false" customHeight="false" outlineLevel="0" collapsed="false">
      <c r="W79" s="0" t="s">
        <v>125</v>
      </c>
    </row>
    <row r="80" customFormat="false" ht="15" hidden="false" customHeight="false" outlineLevel="0" collapsed="false">
      <c r="W80" s="0" t="s">
        <v>126</v>
      </c>
    </row>
    <row r="81" customFormat="false" ht="15" hidden="false" customHeight="false" outlineLevel="0" collapsed="false">
      <c r="W81" s="0" t="s">
        <v>127</v>
      </c>
    </row>
    <row r="82" customFormat="false" ht="15" hidden="false" customHeight="false" outlineLevel="0" collapsed="false">
      <c r="W82" s="0" t="s">
        <v>128</v>
      </c>
    </row>
    <row r="83" customFormat="false" ht="15" hidden="false" customHeight="false" outlineLevel="0" collapsed="false">
      <c r="W83" s="0" t="s">
        <v>129</v>
      </c>
    </row>
    <row r="84" customFormat="false" ht="15" hidden="false" customHeight="false" outlineLevel="0" collapsed="false">
      <c r="W84" s="0" t="s">
        <v>130</v>
      </c>
    </row>
    <row r="85" customFormat="false" ht="15" hidden="false" customHeight="false" outlineLevel="0" collapsed="false">
      <c r="W85" s="0" t="s">
        <v>131</v>
      </c>
    </row>
    <row r="86" customFormat="false" ht="15" hidden="false" customHeight="false" outlineLevel="0" collapsed="false">
      <c r="W86" s="0" t="s">
        <v>132</v>
      </c>
    </row>
    <row r="87" customFormat="false" ht="15" hidden="false" customHeight="false" outlineLevel="0" collapsed="false">
      <c r="W87" s="0" t="s">
        <v>133</v>
      </c>
    </row>
    <row r="88" customFormat="false" ht="15" hidden="false" customHeight="false" outlineLevel="0" collapsed="false">
      <c r="W88" s="0" t="s">
        <v>134</v>
      </c>
    </row>
    <row r="89" customFormat="false" ht="15" hidden="false" customHeight="false" outlineLevel="0" collapsed="false">
      <c r="W89" s="0" t="s">
        <v>135</v>
      </c>
    </row>
    <row r="90" customFormat="false" ht="15" hidden="false" customHeight="false" outlineLevel="0" collapsed="false">
      <c r="W90" s="0" t="s">
        <v>136</v>
      </c>
    </row>
    <row r="91" customFormat="false" ht="15" hidden="false" customHeight="false" outlineLevel="0" collapsed="false">
      <c r="W91" s="0" t="s">
        <v>137</v>
      </c>
    </row>
    <row r="92" customFormat="false" ht="15" hidden="false" customHeight="false" outlineLevel="0" collapsed="false">
      <c r="W92" s="0" t="s">
        <v>138</v>
      </c>
    </row>
    <row r="93" customFormat="false" ht="15" hidden="false" customHeight="false" outlineLevel="0" collapsed="false">
      <c r="W93" s="0" t="s">
        <v>139</v>
      </c>
    </row>
    <row r="94" customFormat="false" ht="15" hidden="false" customHeight="false" outlineLevel="0" collapsed="false">
      <c r="W94" s="0" t="s">
        <v>140</v>
      </c>
    </row>
    <row r="95" customFormat="false" ht="15" hidden="false" customHeight="false" outlineLevel="0" collapsed="false">
      <c r="W95" s="0" t="s">
        <v>141</v>
      </c>
    </row>
    <row r="96" customFormat="false" ht="15" hidden="false" customHeight="false" outlineLevel="0" collapsed="false">
      <c r="W96" s="0" t="s">
        <v>142</v>
      </c>
    </row>
    <row r="97" customFormat="false" ht="15" hidden="false" customHeight="false" outlineLevel="0" collapsed="false">
      <c r="W97" s="0" t="s">
        <v>143</v>
      </c>
    </row>
    <row r="98" customFormat="false" ht="15" hidden="false" customHeight="false" outlineLevel="0" collapsed="false">
      <c r="W98" s="0" t="s">
        <v>144</v>
      </c>
    </row>
    <row r="99" customFormat="false" ht="15" hidden="false" customHeight="false" outlineLevel="0" collapsed="false">
      <c r="W99" s="0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2026-10-15T17:36:08Z</dcterms:created>
  <dc:creator>Xplorexcel.com</dc:creator>
  <dc:description/>
  <dc:language>en-US</dc:language>
  <cp:lastModifiedBy/>
  <dcterms:modified xsi:type="dcterms:W3CDTF">2026-10-15T17:36:08Z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