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92A62AC-71FC-4406-B329-33B1AD2B822D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📋 Instructions" sheetId="1" r:id="rId1"/>
    <sheet name="📊 Gantt Chart" sheetId="2" r:id="rId2"/>
    <sheet name="📐 Formulas Guide" sheetId="3" r:id="rId3"/>
    <sheet name="📝 Blank Template" sheetId="4" r:id="rId4"/>
  </sheets>
  <definedNames>
    <definedName name="_xlnm.Print_Area" localSheetId="1">'📊 Gantt Chart'!$B$1:$BC$25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8" i="2" l="1"/>
  <c r="J26" i="4"/>
  <c r="I26" i="4"/>
  <c r="G26" i="4"/>
  <c r="J25" i="4"/>
  <c r="I25" i="4"/>
  <c r="G25" i="4"/>
  <c r="J24" i="4"/>
  <c r="I24" i="4"/>
  <c r="G24" i="4"/>
  <c r="J23" i="4"/>
  <c r="I23" i="4"/>
  <c r="G23" i="4"/>
  <c r="J22" i="4"/>
  <c r="I22" i="4"/>
  <c r="G22" i="4"/>
  <c r="J21" i="4"/>
  <c r="I21" i="4"/>
  <c r="G21" i="4"/>
  <c r="J20" i="4"/>
  <c r="I20" i="4"/>
  <c r="G20" i="4"/>
  <c r="J19" i="4"/>
  <c r="I19" i="4"/>
  <c r="G19" i="4"/>
  <c r="J18" i="4"/>
  <c r="I18" i="4"/>
  <c r="G18" i="4"/>
  <c r="J17" i="4"/>
  <c r="I17" i="4"/>
  <c r="G17" i="4"/>
  <c r="J16" i="4"/>
  <c r="I16" i="4"/>
  <c r="G16" i="4"/>
  <c r="J15" i="4"/>
  <c r="I15" i="4"/>
  <c r="G15" i="4"/>
  <c r="J14" i="4"/>
  <c r="I14" i="4"/>
  <c r="G14" i="4"/>
  <c r="J13" i="4"/>
  <c r="I13" i="4"/>
  <c r="G13" i="4"/>
  <c r="J12" i="4"/>
  <c r="I12" i="4"/>
  <c r="G12" i="4"/>
  <c r="J11" i="4"/>
  <c r="I11" i="4"/>
  <c r="G11" i="4"/>
  <c r="J10" i="4"/>
  <c r="I10" i="4"/>
  <c r="G10" i="4"/>
  <c r="J9" i="4"/>
  <c r="I9" i="4"/>
  <c r="G9" i="4"/>
  <c r="J8" i="4"/>
  <c r="I8" i="4"/>
  <c r="G8" i="4"/>
  <c r="J7" i="4"/>
  <c r="I7" i="4"/>
  <c r="G7" i="4"/>
  <c r="H4" i="4"/>
  <c r="C16" i="3"/>
  <c r="C15" i="3"/>
  <c r="C14" i="3"/>
  <c r="C13" i="3"/>
  <c r="C11" i="3"/>
  <c r="C10" i="3"/>
  <c r="C9" i="3"/>
  <c r="C7" i="3"/>
  <c r="C6" i="3"/>
  <c r="C5" i="3"/>
  <c r="C4" i="3"/>
  <c r="J17" i="2"/>
  <c r="I17" i="2"/>
  <c r="G17" i="2"/>
  <c r="J16" i="2"/>
  <c r="I16" i="2"/>
  <c r="G16" i="2"/>
  <c r="J15" i="2"/>
  <c r="I15" i="2"/>
  <c r="G15" i="2"/>
  <c r="J14" i="2"/>
  <c r="I14" i="2"/>
  <c r="G14" i="2"/>
  <c r="J13" i="2"/>
  <c r="I13" i="2"/>
  <c r="G13" i="2"/>
  <c r="J12" i="2"/>
  <c r="I12" i="2"/>
  <c r="G12" i="2"/>
  <c r="J11" i="2"/>
  <c r="I11" i="2"/>
  <c r="G11" i="2"/>
  <c r="J10" i="2"/>
  <c r="I10" i="2"/>
  <c r="G10" i="2"/>
  <c r="J9" i="2"/>
  <c r="I9" i="2"/>
  <c r="G9" i="2"/>
  <c r="J8" i="2"/>
  <c r="G8" i="2"/>
  <c r="J7" i="2"/>
  <c r="I7" i="2"/>
  <c r="G7" i="2"/>
  <c r="J6" i="2"/>
  <c r="I6" i="2"/>
  <c r="G6" i="2"/>
  <c r="H4" i="2"/>
  <c r="E4" i="2"/>
  <c r="G4" i="2" l="1"/>
</calcChain>
</file>

<file path=xl/sharedStrings.xml><?xml version="1.0" encoding="utf-8"?>
<sst xmlns="http://schemas.openxmlformats.org/spreadsheetml/2006/main" count="158" uniqueCount="140">
  <si>
    <t>PROJECT TIMELINE GANTT CHART</t>
  </si>
  <si>
    <t>Free Excel Template by XplorExcel.com  |  Intermediate Level</t>
  </si>
  <si>
    <t>HOW TO USE THIS TEMPLATE</t>
  </si>
  <si>
    <t>Step 1</t>
  </si>
  <si>
    <t>Go to the '📊 Gantt Chart' sheet — this is your main working sheet.</t>
  </si>
  <si>
    <t>Step 2</t>
  </si>
  <si>
    <t>Enter your project tasks in column B (Task Name) starting from row 6.</t>
  </si>
  <si>
    <t>Step 3</t>
  </si>
  <si>
    <t>Enter the team member name in column C (Assigned To).</t>
  </si>
  <si>
    <t>Step 4</t>
  </si>
  <si>
    <t>Enter the Start Date in column D and End Date in column E.</t>
  </si>
  <si>
    <t>Step 5</t>
  </si>
  <si>
    <t>Column F (Duration) is auto-calculated — do not edit it.</t>
  </si>
  <si>
    <t>Step 6</t>
  </si>
  <si>
    <t>Enter % progress in column G (e.g., type 0.75 for 75%).</t>
  </si>
  <si>
    <t>Step 7</t>
  </si>
  <si>
    <t>Column H (Status) is auto-calculated using an IF formula.</t>
  </si>
  <si>
    <t>Step 8</t>
  </si>
  <si>
    <t>Column I (Days Left) is auto-calculated — shows 0 if past due.</t>
  </si>
  <si>
    <t>Step 9</t>
  </si>
  <si>
    <t>The Gantt bar area (columns K onwards) fills automatically with colour.</t>
  </si>
  <si>
    <t>Step 10</t>
  </si>
  <si>
    <t>Update the project start date in cell K4 on the Gantt Chart sheet.</t>
  </si>
  <si>
    <t>COLOUR CODING GUIDE</t>
  </si>
  <si>
    <t>Green bar</t>
  </si>
  <si>
    <t>Task is On Track — progressing within the deadline.</t>
  </si>
  <si>
    <t>Red bar</t>
  </si>
  <si>
    <t>Task is Delayed — deadline passed, not yet 100% complete.</t>
  </si>
  <si>
    <t>Orange bar</t>
  </si>
  <si>
    <t>Task is Completed — progress is marked at 100%.</t>
  </si>
  <si>
    <t>Blue header</t>
  </si>
  <si>
    <t>Today's date column — helps you see where you are in the project.</t>
  </si>
  <si>
    <t>Grey</t>
  </si>
  <si>
    <t>Future tasks — not yet started.</t>
  </si>
  <si>
    <t>KEY FORMULAS USED</t>
  </si>
  <si>
    <t>Duration</t>
  </si>
  <si>
    <t xml:space="preserve"> End Date minus Start Date  (formatted as Number, not Date)</t>
  </si>
  <si>
    <t>Status</t>
  </si>
  <si>
    <t xml:space="preserve"> IF(Progress=1, Completed, IF(TODAY() greater than EndDate, Delayed, On Track))</t>
  </si>
  <si>
    <t>Days Left</t>
  </si>
  <si>
    <t xml:space="preserve"> MAX(0, End Date minus TODAY())  — shows 0 if past due</t>
  </si>
  <si>
    <t>Gantt Bar</t>
  </si>
  <si>
    <t xml:space="preserve"> AND(DateHeader &gt;= StartDate, DateHeader &lt;= EndDate)  [used in Conditional Formatting]</t>
  </si>
  <si>
    <t>Today Line</t>
  </si>
  <si>
    <t xml:space="preserve"> DateHeader equals TODAY()  [used in Conditional Formatting on header row]</t>
  </si>
  <si>
    <t>TIPS</t>
  </si>
  <si>
    <t>Freeze Panes</t>
  </si>
  <si>
    <t>Click cell K6 → View → Freeze Panes to keep task info visible while scrolling right.</t>
  </si>
  <si>
    <t>Print Setup</t>
  </si>
  <si>
    <t>Page Layout → Landscape → Fit to 1 page wide for clean printout.</t>
  </si>
  <si>
    <t>Add Tasks</t>
  </si>
  <si>
    <t>Insert rows between row 6 and the last task row. Copy formulas from adjacent row.</t>
  </si>
  <si>
    <t>NETWORKDAYS</t>
  </si>
  <si>
    <t>Replace =D-C with =NETWORKDAYS(C,D)-1 to exclude weekends from duration.</t>
  </si>
  <si>
    <t>© XplorExcel.com  |  For more free Excel templates visit xplorexcel.com</t>
  </si>
  <si>
    <t>PROJECT TIMELINE — GANTT CHART</t>
  </si>
  <si>
    <t>XplorExcel.com  |  Update your tasks, dates and progress below  |  Gantt bars update automatically</t>
  </si>
  <si>
    <t>Project Name:</t>
  </si>
  <si>
    <t>Website Redesign Project</t>
  </si>
  <si>
    <t>Total Tasks:</t>
  </si>
  <si>
    <t>Overall Progress:</t>
  </si>
  <si>
    <t>#</t>
  </si>
  <si>
    <t>Task Name</t>
  </si>
  <si>
    <t>Assigned To</t>
  </si>
  <si>
    <t>Start Date</t>
  </si>
  <si>
    <t>End Date</t>
  </si>
  <si>
    <t>Duration
(Days)</t>
  </si>
  <si>
    <t>Progress
%</t>
  </si>
  <si>
    <t>Days
Left</t>
  </si>
  <si>
    <t>Project Kickoff &amp; Planning</t>
  </si>
  <si>
    <t>Rahul Sharma</t>
  </si>
  <si>
    <t>Requirements Gathering</t>
  </si>
  <si>
    <t>Priya Mehta</t>
  </si>
  <si>
    <t>UI/UX Wireframe Design</t>
  </si>
  <si>
    <t>Amit Joshi</t>
  </si>
  <si>
    <t>Database Architecture</t>
  </si>
  <si>
    <t>Suresh Kumar</t>
  </si>
  <si>
    <t>Frontend Development</t>
  </si>
  <si>
    <t>Backend Development</t>
  </si>
  <si>
    <t>API Integration</t>
  </si>
  <si>
    <t>Content Writing &amp; Upload</t>
  </si>
  <si>
    <t>Neha Verma</t>
  </si>
  <si>
    <t>Quality Assurance &amp; Testing</t>
  </si>
  <si>
    <t>Bug Fixes &amp; Optimization</t>
  </si>
  <si>
    <t>UAT — User Acceptance Testing</t>
  </si>
  <si>
    <t>Go Live &amp; Deployment</t>
  </si>
  <si>
    <t>LEGEND</t>
  </si>
  <si>
    <t>On Track — task is progressing within deadline</t>
  </si>
  <si>
    <t>Delayed — deadline passed, task not yet complete</t>
  </si>
  <si>
    <t>Completed — task is 100% done</t>
  </si>
  <si>
    <t>Today — current date column</t>
  </si>
  <si>
    <t>Not Started — task progress is 0%</t>
  </si>
  <si>
    <t>KEY FORMULAS — GANTT CHART TEMPLATE</t>
  </si>
  <si>
    <t>Study these formulas to understand how the template works and to customize it.</t>
  </si>
  <si>
    <t>FORMULA NAME</t>
  </si>
  <si>
    <t>EXCEL FORMULA</t>
  </si>
  <si>
    <t>EXPLANATION</t>
  </si>
  <si>
    <t>Duration (Days)</t>
  </si>
  <si>
    <t>Subtracts Start Date from End Date. Format result as Number, not Date.</t>
  </si>
  <si>
    <t>Duration (Working Days)</t>
  </si>
  <si>
    <t>Counts working days only — excludes Saturdays and Sundays.</t>
  </si>
  <si>
    <t>Status (Auto)</t>
  </si>
  <si>
    <t>Checks progress %. If 100% → Completed. If today &gt; End Date → Delayed. Else → On Track.</t>
  </si>
  <si>
    <t>Days Remaining</t>
  </si>
  <si>
    <t>Days left before deadline. MAX(0,...) prevents negative numbers if past due.</t>
  </si>
  <si>
    <t>Overall Progress</t>
  </si>
  <si>
    <t>AVERAGE(H6:H17)  — use in a summary cell above your task list</t>
  </si>
  <si>
    <t>Average progress % across all tasks. Update range if you add more tasks.</t>
  </si>
  <si>
    <t>Completed Tasks Count</t>
  </si>
  <si>
    <t>Counts how many tasks are marked as Completed.</t>
  </si>
  <si>
    <t>Delayed Tasks Count</t>
  </si>
  <si>
    <t>Counts how many tasks are currently delayed.</t>
  </si>
  <si>
    <t>On Track Tasks Count</t>
  </si>
  <si>
    <t>Counts how many tasks are on track.</t>
  </si>
  <si>
    <t>CONDITIONAL FORMATTING</t>
  </si>
  <si>
    <t>Gantt Bar — On Track</t>
  </si>
  <si>
    <t>Fills cell green if the column date falls within task dates and task is not delayed.</t>
  </si>
  <si>
    <t>Gantt Bar — Delayed</t>
  </si>
  <si>
    <t>Fills cell red if the column date is within task dates and deadline has passed.</t>
  </si>
  <si>
    <t>Gantt Bar — Completed</t>
  </si>
  <si>
    <t>Fills cell teal/orange if task is 100% complete.</t>
  </si>
  <si>
    <t>Today Column Highlight</t>
  </si>
  <si>
    <t>Fills the entire column blue where the header date equals today's date.</t>
  </si>
  <si>
    <t>REFERENCE GUIDE</t>
  </si>
  <si>
    <t>Mixed Reference — Row Lock</t>
  </si>
  <si>
    <t>K$5</t>
  </si>
  <si>
    <t>$ before 5 locks the row. When formula copies down, it always refers to row 5 (date header).</t>
  </si>
  <si>
    <t>Mixed Reference — Col Lock</t>
  </si>
  <si>
    <t>$E6</t>
  </si>
  <si>
    <t>$ before E locks the column. When formula copies right, it always refers to column E (Start Date).</t>
  </si>
  <si>
    <t>Why mixed references?</t>
  </si>
  <si>
    <t>AND(K&gt;=, K&lt;=, &lt;1, TODAY()&lt;=)  — used in Conditional Formatting, not as a regular formula</t>
  </si>
  <si>
    <t>This is the most important concept in the Gantt CF formula. Row locked for dates, column locked for task data.</t>
  </si>
  <si>
    <t>PROJECT TIMELINE — GANTT CHART  |  Blank Template</t>
  </si>
  <si>
    <t>Fill in your project name, tasks, dates and progress. Gantt bars auto-update via Conditional Formatting.</t>
  </si>
  <si>
    <t>[Enter your project name]</t>
  </si>
  <si>
    <t>Start Date:</t>
  </si>
  <si>
    <t>[date]</t>
  </si>
  <si>
    <t>Progress:</t>
  </si>
  <si>
    <t>Check out our templates @ xplorexcel.com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</si>
</sst>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dd\_x000a_mmm"/>
  </numFmts>
  <fonts count="20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i/>
      <sz val="10"/>
      <color rgb="FFFFFFFF"/>
      <name val="Arial"/>
      <charset val="1"/>
    </font>
    <font>
      <b/>
      <sz val="11"/>
      <color rgb="FFFFFFFF"/>
      <name val="Arial"/>
      <charset val="1"/>
    </font>
    <font>
      <b/>
      <sz val="10"/>
      <color rgb="FF1A4A50"/>
      <name val="Arial"/>
      <charset val="1"/>
    </font>
    <font>
      <sz val="10"/>
      <color rgb="FF2D2D2D"/>
      <name val="Arial"/>
      <charset val="1"/>
    </font>
    <font>
      <i/>
      <sz val="9"/>
      <color rgb="FFFFFFFF"/>
      <name val="Arial"/>
      <charset val="1"/>
    </font>
    <font>
      <b/>
      <sz val="16"/>
      <color rgb="FFFFFFFF"/>
      <name val="Arial"/>
      <charset val="1"/>
    </font>
    <font>
      <b/>
      <sz val="10"/>
      <color rgb="FFFFFFFF"/>
      <name val="Arial"/>
      <charset val="1"/>
    </font>
    <font>
      <sz val="10"/>
      <color rgb="FF1A4A50"/>
      <name val="Arial"/>
      <charset val="1"/>
    </font>
    <font>
      <b/>
      <sz val="7"/>
      <color rgb="FFFFFFFF"/>
      <name val="Arial"/>
      <charset val="1"/>
    </font>
    <font>
      <b/>
      <sz val="10"/>
      <color rgb="FF1D9E75"/>
      <name val="Arial"/>
      <charset val="1"/>
    </font>
    <font>
      <b/>
      <sz val="10"/>
      <color rgb="FF2E5F65"/>
      <name val="Arial"/>
      <charset val="1"/>
    </font>
    <font>
      <b/>
      <sz val="10"/>
      <color rgb="FF0F6E56"/>
      <name val="Arial"/>
      <charset val="1"/>
    </font>
    <font>
      <b/>
      <sz val="10"/>
      <color rgb="FF2D2D2D"/>
      <name val="Arial"/>
      <charset val="1"/>
    </font>
    <font>
      <b/>
      <sz val="10"/>
      <color rgb="FFC0392B"/>
      <name val="Arial"/>
      <charset val="1"/>
    </font>
    <font>
      <b/>
      <sz val="14"/>
      <color rgb="FFFFFFFF"/>
      <name val="Arial"/>
      <charset val="1"/>
    </font>
    <font>
      <b/>
      <sz val="9"/>
      <color rgb="FF0F6E56"/>
      <name val="Courier New"/>
      <charset val="1"/>
    </font>
    <font>
      <u/>
      <sz val="11"/>
      <color theme="10"/>
      <name val="Calibri"/>
      <family val="2"/>
      <charset val="1"/>
    </font>
    <font>
      <i/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2E5F65"/>
        <bgColor rgb="FF1A4A50"/>
      </patternFill>
    </fill>
    <fill>
      <patternFill patternType="solid">
        <fgColor rgb="FF1D9E75"/>
        <bgColor rgb="FF0F6E56"/>
      </patternFill>
    </fill>
    <fill>
      <patternFill patternType="solid">
        <fgColor rgb="FFF0FAF6"/>
        <bgColor rgb="FFE8F8F2"/>
      </patternFill>
    </fill>
    <fill>
      <patternFill patternType="solid">
        <fgColor rgb="FFE8F8F2"/>
        <bgColor rgb="FFF0FAF6"/>
      </patternFill>
    </fill>
    <fill>
      <patternFill patternType="solid">
        <fgColor rgb="FF185FA5"/>
        <bgColor rgb="FF2E5F65"/>
      </patternFill>
    </fill>
    <fill>
      <patternFill patternType="solid">
        <fgColor rgb="FFFFFFFF"/>
        <bgColor rgb="FFFEF9EC"/>
      </patternFill>
    </fill>
    <fill>
      <patternFill patternType="solid">
        <fgColor rgb="FFF1948A"/>
        <bgColor rgb="FFEF9F27"/>
      </patternFill>
    </fill>
    <fill>
      <patternFill patternType="solid">
        <fgColor rgb="FF9FE1CB"/>
        <bgColor rgb="FFB2DFD0"/>
      </patternFill>
    </fill>
    <fill>
      <patternFill patternType="solid">
        <fgColor rgb="FFD6EAF8"/>
        <bgColor rgb="FFE0F0E8"/>
      </patternFill>
    </fill>
    <fill>
      <patternFill patternType="solid">
        <fgColor rgb="FFF1EFE8"/>
        <bgColor rgb="FFFDECEA"/>
      </patternFill>
    </fill>
    <fill>
      <patternFill patternType="solid">
        <fgColor rgb="FFFFFACD"/>
        <bgColor rgb="FFFEF9EC"/>
      </patternFill>
    </fill>
  </fills>
  <borders count="4">
    <border>
      <left/>
      <right/>
      <top/>
      <bottom/>
      <diagonal/>
    </border>
    <border>
      <left style="thin">
        <color rgb="FFB2DFD0"/>
      </left>
      <right style="thin">
        <color rgb="FFB2DFD0"/>
      </right>
      <top style="thin">
        <color rgb="FFB2DFD0"/>
      </top>
      <bottom style="thin">
        <color rgb="FFB2DFD0"/>
      </bottom>
      <diagonal/>
    </border>
    <border>
      <left style="thin">
        <color rgb="FF185FA5"/>
      </left>
      <right/>
      <top style="thin">
        <color rgb="FF185FA5"/>
      </top>
      <bottom style="thin">
        <color rgb="FF185FA5"/>
      </bottom>
      <diagonal/>
    </border>
    <border>
      <left style="thin">
        <color rgb="FFE0F0E8"/>
      </left>
      <right style="thin">
        <color rgb="FFE0F0E8"/>
      </right>
      <top style="thin">
        <color rgb="FFE0F0E8"/>
      </top>
      <bottom style="thin">
        <color rgb="FFE0F0E8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6">
    <xf numFmtId="0" fontId="0" fillId="0" borderId="0" xfId="0"/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4" fontId="8" fillId="6" borderId="2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4" fillId="5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/>
    </xf>
    <xf numFmtId="9" fontId="13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0" fillId="4" borderId="3" xfId="0" applyFill="1" applyBorder="1"/>
    <xf numFmtId="0" fontId="4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164" fontId="5" fillId="7" borderId="1" xfId="0" applyNumberFormat="1" applyFont="1" applyFill="1" applyBorder="1" applyAlignment="1">
      <alignment horizontal="center" vertical="center"/>
    </xf>
    <xf numFmtId="1" fontId="12" fillId="7" borderId="1" xfId="0" applyNumberFormat="1" applyFont="1" applyFill="1" applyBorder="1" applyAlignment="1">
      <alignment horizontal="center" vertical="center"/>
    </xf>
    <xf numFmtId="9" fontId="13" fillId="7" borderId="1" xfId="0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0" fontId="0" fillId="7" borderId="3" xfId="0" applyFill="1" applyBorder="1"/>
    <xf numFmtId="9" fontId="4" fillId="4" borderId="1" xfId="0" applyNumberFormat="1" applyFont="1" applyFill="1" applyBorder="1" applyAlignment="1">
      <alignment horizontal="center" vertical="center"/>
    </xf>
    <xf numFmtId="9" fontId="4" fillId="7" borderId="1" xfId="0" applyNumberFormat="1" applyFont="1" applyFill="1" applyBorder="1" applyAlignment="1">
      <alignment horizontal="center" vertical="center"/>
    </xf>
    <xf numFmtId="9" fontId="15" fillId="4" borderId="1" xfId="0" applyNumberFormat="1" applyFont="1" applyFill="1" applyBorder="1" applyAlignment="1">
      <alignment horizontal="center" vertical="center"/>
    </xf>
    <xf numFmtId="9" fontId="15" fillId="7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8" fillId="3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9" fontId="11" fillId="5" borderId="1" xfId="0" applyNumberFormat="1" applyFont="1" applyFill="1" applyBorder="1" applyAlignment="1">
      <alignment horizontal="center" vertical="center"/>
    </xf>
    <xf numFmtId="9" fontId="4" fillId="1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9" fillId="0" borderId="0" xfId="1" applyFont="1" applyAlignment="1">
      <alignment horizontal="right"/>
    </xf>
    <xf numFmtId="0" fontId="19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16">
    <dxf>
      <fill>
        <patternFill>
          <bgColor rgb="FFD6EAF8"/>
        </patternFill>
      </fill>
    </dxf>
    <dxf>
      <fill>
        <patternFill>
          <bgColor rgb="FF1D9E75"/>
        </patternFill>
      </fill>
    </dxf>
    <dxf>
      <fill>
        <patternFill>
          <bgColor rgb="FFF1948A"/>
        </patternFill>
      </fill>
    </dxf>
    <dxf>
      <fill>
        <patternFill>
          <bgColor rgb="FF9FE1CB"/>
        </patternFill>
      </fill>
    </dxf>
    <dxf>
      <font>
        <b/>
        <sz val="7"/>
        <color rgb="FFFFFFFF"/>
        <name val="Arial"/>
        <charset val="1"/>
      </font>
      <fill>
        <patternFill>
          <bgColor rgb="FF378ADD"/>
        </patternFill>
      </fill>
    </dxf>
    <dxf>
      <font>
        <color rgb="FF185FA5"/>
        <name val="Arial"/>
        <charset val="1"/>
      </font>
      <fill>
        <patternFill>
          <bgColor rgb="FFD6EAF8"/>
        </patternFill>
      </fill>
    </dxf>
    <dxf>
      <font>
        <color rgb="FF1D9E75"/>
        <name val="Arial"/>
        <charset val="1"/>
      </font>
      <fill>
        <patternFill>
          <bgColor rgb="FF1D9E75"/>
        </patternFill>
      </fill>
    </dxf>
    <dxf>
      <font>
        <color rgb="FFF1948A"/>
        <name val="Arial"/>
        <charset val="1"/>
      </font>
      <fill>
        <patternFill>
          <bgColor rgb="FFF1948A"/>
        </patternFill>
      </fill>
    </dxf>
    <dxf>
      <font>
        <color rgb="FF9FE1CB"/>
        <name val="Arial"/>
        <charset val="1"/>
      </font>
      <fill>
        <patternFill>
          <bgColor rgb="FF9FE1CB"/>
        </patternFill>
      </fill>
    </dxf>
    <dxf>
      <font>
        <b/>
        <sz val="7"/>
        <color rgb="FFFFFFFF"/>
        <name val="Arial"/>
        <charset val="1"/>
      </font>
      <fill>
        <patternFill>
          <bgColor rgb="FF378ADD"/>
        </patternFill>
      </fill>
    </dxf>
    <dxf>
      <font>
        <b/>
        <sz val="10"/>
        <color rgb="FF0F6E56"/>
        <name val="Arial"/>
        <charset val="1"/>
      </font>
      <fill>
        <patternFill>
          <bgColor rgb="FFE8F8F2"/>
        </patternFill>
      </fill>
    </dxf>
    <dxf>
      <font>
        <b/>
        <sz val="10"/>
        <color rgb="FFC0392B"/>
        <name val="Arial"/>
        <charset val="1"/>
      </font>
      <fill>
        <patternFill>
          <bgColor rgb="FFFDECEA"/>
        </patternFill>
      </fill>
    </dxf>
    <dxf>
      <font>
        <b/>
        <sz val="10"/>
        <color rgb="FF0F6E56"/>
        <name val="Arial"/>
        <charset val="1"/>
      </font>
      <fill>
        <patternFill>
          <bgColor rgb="FFE8F8F2"/>
        </patternFill>
      </fill>
    </dxf>
    <dxf>
      <font>
        <b/>
        <sz val="10"/>
        <color rgb="FF5F5E5A"/>
        <name val="Arial"/>
        <charset val="1"/>
      </font>
      <fill>
        <patternFill>
          <bgColor rgb="FFF1EFE8"/>
        </patternFill>
      </fill>
    </dxf>
    <dxf>
      <font>
        <b/>
        <sz val="10"/>
        <color rgb="FF854F0B"/>
        <name val="Arial"/>
        <charset val="1"/>
      </font>
      <fill>
        <patternFill>
          <bgColor rgb="FFFEF9EC"/>
        </patternFill>
      </fill>
    </dxf>
    <dxf>
      <font>
        <b/>
        <sz val="10"/>
        <color rgb="FF085041"/>
        <name val="Arial"/>
        <charset val="1"/>
      </font>
      <fill>
        <patternFill>
          <bgColor rgb="FF9FE1C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E56"/>
      <rgbColor rgb="FFB2DFD0"/>
      <rgbColor rgb="FF808080"/>
      <rgbColor rgb="FF9999FF"/>
      <rgbColor rgb="FFC0392B"/>
      <rgbColor rgb="FFFFFACD"/>
      <rgbColor rgb="FFE8F8F2"/>
      <rgbColor rgb="FF660066"/>
      <rgbColor rgb="FFF1948A"/>
      <rgbColor rgb="FF185FA5"/>
      <rgbColor rgb="FFF1EFE8"/>
      <rgbColor rgb="FF000080"/>
      <rgbColor rgb="FFFF00FF"/>
      <rgbColor rgb="FFFFFF00"/>
      <rgbColor rgb="FF00FFFF"/>
      <rgbColor rgb="FF800080"/>
      <rgbColor rgb="FF800000"/>
      <rgbColor rgb="FF2E5F65"/>
      <rgbColor rgb="FF0000FF"/>
      <rgbColor rgb="FF00CCFF"/>
      <rgbColor rgb="FFD6EAF8"/>
      <rgbColor rgb="FFE0F0E8"/>
      <rgbColor rgb="FFFEF9EC"/>
      <rgbColor rgb="FF9FE1CB"/>
      <rgbColor rgb="FFF0FAF6"/>
      <rgbColor rgb="FFCC99FF"/>
      <rgbColor rgb="FFFDECEA"/>
      <rgbColor rgb="FF378ADD"/>
      <rgbColor rgb="FF33CCCC"/>
      <rgbColor rgb="FF99CC00"/>
      <rgbColor rgb="FFFFCC00"/>
      <rgbColor rgb="FFEF9F27"/>
      <rgbColor rgb="FFFF6600"/>
      <rgbColor rgb="FF5F5E5A"/>
      <rgbColor rgb="FF969696"/>
      <rgbColor rgb="FF1A4A50"/>
      <rgbColor rgb="FF1D9E75"/>
      <rgbColor rgb="FF085041"/>
      <rgbColor rgb="FF333300"/>
      <rgbColor rgb="FF854F0B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13</xdr:row>
      <xdr:rowOff>85725</xdr:rowOff>
    </xdr:from>
    <xdr:to>
      <xdr:col>11</xdr:col>
      <xdr:colOff>510540</xdr:colOff>
      <xdr:row>20</xdr:row>
      <xdr:rowOff>173558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B233F8-9C65-43E9-9EE3-DFE2C4E52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2847975"/>
          <a:ext cx="4050030" cy="1358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xplorexcel.com/excel-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5F65"/>
  </sheetPr>
  <dimension ref="B1:Q36"/>
  <sheetViews>
    <sheetView showGridLines="0" zoomScaleNormal="100" workbookViewId="0">
      <selection activeCell="H24" sqref="H24"/>
    </sheetView>
  </sheetViews>
  <sheetFormatPr defaultColWidth="8.6640625" defaultRowHeight="14.4" x14ac:dyDescent="0.3"/>
  <cols>
    <col min="1" max="1" width="2" customWidth="1"/>
    <col min="2" max="2" width="28" customWidth="1"/>
    <col min="3" max="3" width="58" customWidth="1"/>
  </cols>
  <sheetData>
    <row r="1" spans="2:3" ht="22.8" x14ac:dyDescent="0.3">
      <c r="B1" s="5" t="s">
        <v>0</v>
      </c>
      <c r="C1" s="5"/>
    </row>
    <row r="2" spans="2:3" x14ac:dyDescent="0.3">
      <c r="B2" s="4" t="s">
        <v>1</v>
      </c>
      <c r="C2" s="4"/>
    </row>
    <row r="4" spans="2:3" x14ac:dyDescent="0.3">
      <c r="B4" s="3" t="s">
        <v>2</v>
      </c>
      <c r="C4" s="3"/>
    </row>
    <row r="5" spans="2:3" x14ac:dyDescent="0.3">
      <c r="B5" s="10" t="s">
        <v>3</v>
      </c>
      <c r="C5" s="11" t="s">
        <v>4</v>
      </c>
    </row>
    <row r="6" spans="2:3" ht="26.4" x14ac:dyDescent="0.3">
      <c r="B6" s="12" t="s">
        <v>5</v>
      </c>
      <c r="C6" s="13" t="s">
        <v>6</v>
      </c>
    </row>
    <row r="7" spans="2:3" x14ac:dyDescent="0.3">
      <c r="B7" s="10" t="s">
        <v>7</v>
      </c>
      <c r="C7" s="11" t="s">
        <v>8</v>
      </c>
    </row>
    <row r="8" spans="2:3" x14ac:dyDescent="0.3">
      <c r="B8" s="12" t="s">
        <v>9</v>
      </c>
      <c r="C8" s="13" t="s">
        <v>10</v>
      </c>
    </row>
    <row r="9" spans="2:3" x14ac:dyDescent="0.3">
      <c r="B9" s="10" t="s">
        <v>11</v>
      </c>
      <c r="C9" s="11" t="s">
        <v>12</v>
      </c>
    </row>
    <row r="10" spans="2:3" x14ac:dyDescent="0.3">
      <c r="B10" s="12" t="s">
        <v>13</v>
      </c>
      <c r="C10" s="13" t="s">
        <v>14</v>
      </c>
    </row>
    <row r="11" spans="2:3" x14ac:dyDescent="0.3">
      <c r="B11" s="10" t="s">
        <v>15</v>
      </c>
      <c r="C11" s="11" t="s">
        <v>16</v>
      </c>
    </row>
    <row r="12" spans="2:3" x14ac:dyDescent="0.3">
      <c r="B12" s="12" t="s">
        <v>17</v>
      </c>
      <c r="C12" s="13" t="s">
        <v>18</v>
      </c>
    </row>
    <row r="13" spans="2:3" ht="26.4" x14ac:dyDescent="0.3">
      <c r="B13" s="10" t="s">
        <v>19</v>
      </c>
      <c r="C13" s="11" t="s">
        <v>20</v>
      </c>
    </row>
    <row r="14" spans="2:3" x14ac:dyDescent="0.3">
      <c r="B14" s="12" t="s">
        <v>21</v>
      </c>
      <c r="C14" s="13" t="s">
        <v>22</v>
      </c>
    </row>
    <row r="16" spans="2:3" x14ac:dyDescent="0.3">
      <c r="B16" s="3" t="s">
        <v>23</v>
      </c>
      <c r="C16" s="3"/>
    </row>
    <row r="17" spans="2:17" x14ac:dyDescent="0.3">
      <c r="B17" s="10" t="s">
        <v>24</v>
      </c>
      <c r="C17" s="11" t="s">
        <v>25</v>
      </c>
    </row>
    <row r="18" spans="2:17" x14ac:dyDescent="0.3">
      <c r="B18" s="12" t="s">
        <v>26</v>
      </c>
      <c r="C18" s="13" t="s">
        <v>27</v>
      </c>
    </row>
    <row r="19" spans="2:17" x14ac:dyDescent="0.3">
      <c r="B19" s="10" t="s">
        <v>28</v>
      </c>
      <c r="C19" s="11" t="s">
        <v>29</v>
      </c>
    </row>
    <row r="20" spans="2:17" x14ac:dyDescent="0.3">
      <c r="B20" s="12" t="s">
        <v>30</v>
      </c>
      <c r="C20" s="13" t="s">
        <v>31</v>
      </c>
    </row>
    <row r="21" spans="2:17" x14ac:dyDescent="0.3">
      <c r="B21" s="10" t="s">
        <v>32</v>
      </c>
      <c r="C21" s="11" t="s">
        <v>33</v>
      </c>
    </row>
    <row r="22" spans="2:17" x14ac:dyDescent="0.3">
      <c r="F22" s="55" t="s">
        <v>139</v>
      </c>
      <c r="G22" s="55"/>
      <c r="H22" s="55"/>
      <c r="I22" s="55"/>
      <c r="J22" s="55"/>
      <c r="K22" s="55"/>
      <c r="L22" s="55"/>
      <c r="Q22" s="54"/>
    </row>
    <row r="23" spans="2:17" x14ac:dyDescent="0.3">
      <c r="B23" s="3" t="s">
        <v>34</v>
      </c>
      <c r="C23" s="3"/>
    </row>
    <row r="24" spans="2:17" x14ac:dyDescent="0.3">
      <c r="B24" s="12" t="s">
        <v>35</v>
      </c>
      <c r="C24" s="13" t="s">
        <v>36</v>
      </c>
    </row>
    <row r="25" spans="2:17" ht="26.4" x14ac:dyDescent="0.3">
      <c r="B25" s="10" t="s">
        <v>37</v>
      </c>
      <c r="C25" s="11" t="s">
        <v>38</v>
      </c>
    </row>
    <row r="26" spans="2:17" x14ac:dyDescent="0.3">
      <c r="B26" s="12" t="s">
        <v>39</v>
      </c>
      <c r="C26" s="13" t="s">
        <v>40</v>
      </c>
    </row>
    <row r="27" spans="2:17" ht="26.4" x14ac:dyDescent="0.3">
      <c r="B27" s="10" t="s">
        <v>41</v>
      </c>
      <c r="C27" s="11" t="s">
        <v>42</v>
      </c>
    </row>
    <row r="28" spans="2:17" ht="26.4" x14ac:dyDescent="0.3">
      <c r="B28" s="12" t="s">
        <v>43</v>
      </c>
      <c r="C28" s="13" t="s">
        <v>44</v>
      </c>
    </row>
    <row r="30" spans="2:17" x14ac:dyDescent="0.3">
      <c r="B30" s="3" t="s">
        <v>45</v>
      </c>
      <c r="C30" s="3"/>
    </row>
    <row r="31" spans="2:17" ht="26.4" x14ac:dyDescent="0.3">
      <c r="B31" s="10" t="s">
        <v>46</v>
      </c>
      <c r="C31" s="11" t="s">
        <v>47</v>
      </c>
    </row>
    <row r="32" spans="2:17" x14ac:dyDescent="0.3">
      <c r="B32" s="12" t="s">
        <v>48</v>
      </c>
      <c r="C32" s="13" t="s">
        <v>49</v>
      </c>
    </row>
    <row r="33" spans="2:3" ht="26.4" x14ac:dyDescent="0.3">
      <c r="B33" s="10" t="s">
        <v>50</v>
      </c>
      <c r="C33" s="11" t="s">
        <v>51</v>
      </c>
    </row>
    <row r="34" spans="2:3" ht="26.4" x14ac:dyDescent="0.3">
      <c r="B34" s="12" t="s">
        <v>52</v>
      </c>
      <c r="C34" s="13" t="s">
        <v>53</v>
      </c>
    </row>
    <row r="36" spans="2:3" x14ac:dyDescent="0.3">
      <c r="B36" s="2" t="s">
        <v>54</v>
      </c>
      <c r="C36" s="2"/>
    </row>
  </sheetData>
  <mergeCells count="8">
    <mergeCell ref="B30:C30"/>
    <mergeCell ref="B36:C36"/>
    <mergeCell ref="F22:L22"/>
    <mergeCell ref="B1:C1"/>
    <mergeCell ref="B2:C2"/>
    <mergeCell ref="B4:C4"/>
    <mergeCell ref="B16:C16"/>
    <mergeCell ref="B23:C23"/>
  </mergeCells>
  <hyperlinks>
    <hyperlink ref="F22" r:id="rId1" xr:uid="{D1A6433B-B308-4DA9-9200-DACD1CDCAC14}"/>
  </hyperlinks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D9E75"/>
    <pageSetUpPr fitToPage="1"/>
  </sheetPr>
  <dimension ref="B1:BC25"/>
  <sheetViews>
    <sheetView showGridLines="0" tabSelected="1" zoomScaleNormal="100" workbookViewId="0">
      <pane ySplit="5" topLeftCell="A6" activePane="bottomLeft" state="frozen"/>
      <selection pane="bottomLeft" activeCell="F26" sqref="F26"/>
    </sheetView>
  </sheetViews>
  <sheetFormatPr defaultColWidth="8.6640625" defaultRowHeight="14.4" x14ac:dyDescent="0.3"/>
  <cols>
    <col min="1" max="1" width="3" customWidth="1"/>
    <col min="2" max="2" width="13.5546875" bestFit="1" customWidth="1"/>
    <col min="3" max="3" width="43.21875" bestFit="1" customWidth="1"/>
    <col min="4" max="4" width="12.6640625" bestFit="1" customWidth="1"/>
    <col min="5" max="5" width="11.77734375" bestFit="1" customWidth="1"/>
    <col min="6" max="6" width="16.44140625" bestFit="1" customWidth="1"/>
    <col min="7" max="7" width="8.5546875" bestFit="1" customWidth="1"/>
    <col min="8" max="8" width="9" bestFit="1" customWidth="1"/>
    <col min="9" max="9" width="13.88671875" bestFit="1" customWidth="1"/>
    <col min="10" max="10" width="5.33203125" bestFit="1" customWidth="1"/>
    <col min="11" max="40" width="5.5546875" bestFit="1" customWidth="1"/>
    <col min="41" max="55" width="5.88671875" bestFit="1" customWidth="1"/>
  </cols>
  <sheetData>
    <row r="1" spans="2:55" ht="37.5" customHeight="1" x14ac:dyDescent="0.3">
      <c r="B1" s="9" t="s">
        <v>55</v>
      </c>
      <c r="C1" s="9"/>
      <c r="D1" s="9"/>
      <c r="E1" s="9"/>
      <c r="F1" s="9"/>
      <c r="G1" s="9"/>
      <c r="H1" s="9"/>
      <c r="I1" s="9"/>
    </row>
    <row r="2" spans="2:55" ht="18" customHeight="1" x14ac:dyDescent="0.3">
      <c r="B2" s="8" t="s">
        <v>56</v>
      </c>
      <c r="C2" s="8"/>
      <c r="D2" s="8"/>
      <c r="E2" s="8"/>
      <c r="F2" s="8"/>
      <c r="G2" s="8"/>
      <c r="H2" s="8"/>
      <c r="I2" s="8"/>
    </row>
    <row r="3" spans="2:55" ht="7.5" customHeight="1" x14ac:dyDescent="0.3"/>
    <row r="4" spans="2:55" ht="25.5" customHeight="1" x14ac:dyDescent="0.3">
      <c r="B4" s="14" t="s">
        <v>57</v>
      </c>
      <c r="C4" s="15" t="s">
        <v>58</v>
      </c>
      <c r="D4" s="14" t="s">
        <v>59</v>
      </c>
      <c r="E4" s="16">
        <f>12</f>
        <v>12</v>
      </c>
      <c r="F4" s="14" t="s">
        <v>60</v>
      </c>
      <c r="G4" s="17">
        <f>AVERAGE(G6:G17)</f>
        <v>8.1666666666666661</v>
      </c>
      <c r="H4" s="7">
        <f ca="1">TODAY()</f>
        <v>46123</v>
      </c>
      <c r="I4" s="7"/>
    </row>
    <row r="5" spans="2:55" ht="30" customHeight="1" x14ac:dyDescent="0.3">
      <c r="B5" s="18" t="s">
        <v>61</v>
      </c>
      <c r="C5" s="18" t="s">
        <v>62</v>
      </c>
      <c r="D5" s="18" t="s">
        <v>63</v>
      </c>
      <c r="E5" s="18" t="s">
        <v>64</v>
      </c>
      <c r="F5" s="18" t="s">
        <v>65</v>
      </c>
      <c r="G5" s="18" t="s">
        <v>66</v>
      </c>
      <c r="H5" s="18" t="s">
        <v>67</v>
      </c>
      <c r="I5" s="18" t="s">
        <v>37</v>
      </c>
      <c r="J5" s="18" t="s">
        <v>68</v>
      </c>
      <c r="K5" s="19">
        <v>46113</v>
      </c>
      <c r="L5" s="19">
        <v>46114</v>
      </c>
      <c r="M5" s="19">
        <v>46115</v>
      </c>
      <c r="N5" s="19">
        <v>46116</v>
      </c>
      <c r="O5" s="19">
        <v>46117</v>
      </c>
      <c r="P5" s="19">
        <v>46118</v>
      </c>
      <c r="Q5" s="19">
        <v>46119</v>
      </c>
      <c r="R5" s="19">
        <v>46120</v>
      </c>
      <c r="S5" s="19">
        <v>46121</v>
      </c>
      <c r="T5" s="19">
        <v>46122</v>
      </c>
      <c r="U5" s="19">
        <v>46123</v>
      </c>
      <c r="V5" s="19">
        <v>46124</v>
      </c>
      <c r="W5" s="19">
        <v>46125</v>
      </c>
      <c r="X5" s="19">
        <v>46126</v>
      </c>
      <c r="Y5" s="19">
        <v>46127</v>
      </c>
      <c r="Z5" s="19">
        <v>46128</v>
      </c>
      <c r="AA5" s="19">
        <v>46129</v>
      </c>
      <c r="AB5" s="19">
        <v>46130</v>
      </c>
      <c r="AC5" s="19">
        <v>46131</v>
      </c>
      <c r="AD5" s="19">
        <v>46132</v>
      </c>
      <c r="AE5" s="19">
        <v>46133</v>
      </c>
      <c r="AF5" s="19">
        <v>46134</v>
      </c>
      <c r="AG5" s="19">
        <v>46135</v>
      </c>
      <c r="AH5" s="19">
        <v>46136</v>
      </c>
      <c r="AI5" s="19">
        <v>46137</v>
      </c>
      <c r="AJ5" s="19">
        <v>46138</v>
      </c>
      <c r="AK5" s="19">
        <v>46139</v>
      </c>
      <c r="AL5" s="19">
        <v>46140</v>
      </c>
      <c r="AM5" s="19">
        <v>46141</v>
      </c>
      <c r="AN5" s="19">
        <v>46142</v>
      </c>
      <c r="AO5" s="19">
        <v>46143</v>
      </c>
      <c r="AP5" s="19">
        <v>46144</v>
      </c>
      <c r="AQ5" s="19">
        <v>46145</v>
      </c>
      <c r="AR5" s="19">
        <v>46146</v>
      </c>
      <c r="AS5" s="19">
        <v>46147</v>
      </c>
      <c r="AT5" s="19">
        <v>46148</v>
      </c>
      <c r="AU5" s="19">
        <v>46149</v>
      </c>
      <c r="AV5" s="19">
        <v>46150</v>
      </c>
      <c r="AW5" s="19">
        <v>46151</v>
      </c>
      <c r="AX5" s="19">
        <v>46152</v>
      </c>
      <c r="AY5" s="19">
        <v>46153</v>
      </c>
      <c r="AZ5" s="19">
        <v>46154</v>
      </c>
      <c r="BA5" s="19">
        <v>46155</v>
      </c>
      <c r="BB5" s="19">
        <v>46156</v>
      </c>
      <c r="BC5" s="19">
        <v>46157</v>
      </c>
    </row>
    <row r="6" spans="2:55" ht="21.75" customHeight="1" x14ac:dyDescent="0.3">
      <c r="B6" s="20">
        <v>1</v>
      </c>
      <c r="C6" s="10" t="s">
        <v>69</v>
      </c>
      <c r="D6" s="21" t="s">
        <v>70</v>
      </c>
      <c r="E6" s="22">
        <v>46113</v>
      </c>
      <c r="F6" s="22">
        <v>46117</v>
      </c>
      <c r="G6" s="23">
        <f t="shared" ref="G6:G17" si="0">F6-E6</f>
        <v>4</v>
      </c>
      <c r="H6" s="24">
        <v>1</v>
      </c>
      <c r="I6" s="25" t="str">
        <f t="shared" ref="I6:I17" ca="1" si="1">IF(H6=1,"✅ Completed",IF(TODAY()&gt;F6,"🔴 Delayed","🟢 On Track"))</f>
        <v>✅ Completed</v>
      </c>
      <c r="J6" s="26">
        <f t="shared" ref="J6:J17" ca="1" si="2">MAX(0,F6-TODAY())</f>
        <v>0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2:55" ht="21.75" customHeight="1" x14ac:dyDescent="0.3">
      <c r="B7" s="20">
        <v>2</v>
      </c>
      <c r="C7" s="28" t="s">
        <v>71</v>
      </c>
      <c r="D7" s="29" t="s">
        <v>72</v>
      </c>
      <c r="E7" s="30">
        <v>46115</v>
      </c>
      <c r="F7" s="30">
        <v>46121</v>
      </c>
      <c r="G7" s="31">
        <f t="shared" si="0"/>
        <v>6</v>
      </c>
      <c r="H7" s="32">
        <v>1</v>
      </c>
      <c r="I7" s="33" t="str">
        <f t="shared" ca="1" si="1"/>
        <v>✅ Completed</v>
      </c>
      <c r="J7" s="34">
        <f t="shared" ca="1" si="2"/>
        <v>0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</row>
    <row r="8" spans="2:55" ht="21.75" customHeight="1" x14ac:dyDescent="0.3">
      <c r="B8" s="20">
        <v>3</v>
      </c>
      <c r="C8" s="10" t="s">
        <v>73</v>
      </c>
      <c r="D8" s="21" t="s">
        <v>74</v>
      </c>
      <c r="E8" s="22">
        <v>46119</v>
      </c>
      <c r="F8" s="22">
        <v>46127</v>
      </c>
      <c r="G8" s="23">
        <f t="shared" si="0"/>
        <v>8</v>
      </c>
      <c r="H8" s="36">
        <v>0.8</v>
      </c>
      <c r="I8" s="25" t="str">
        <f t="shared" ca="1" si="1"/>
        <v>🟢 On Track</v>
      </c>
      <c r="J8" s="26">
        <f t="shared" ca="1" si="2"/>
        <v>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2:55" ht="21.75" customHeight="1" x14ac:dyDescent="0.3">
      <c r="B9" s="20">
        <v>4</v>
      </c>
      <c r="C9" s="28" t="s">
        <v>75</v>
      </c>
      <c r="D9" s="29" t="s">
        <v>76</v>
      </c>
      <c r="E9" s="30">
        <v>46121</v>
      </c>
      <c r="F9" s="30">
        <v>46127</v>
      </c>
      <c r="G9" s="31">
        <f t="shared" si="0"/>
        <v>6</v>
      </c>
      <c r="H9" s="37">
        <v>0.75</v>
      </c>
      <c r="I9" s="33" t="str">
        <f t="shared" ca="1" si="1"/>
        <v>🟢 On Track</v>
      </c>
      <c r="J9" s="34">
        <f t="shared" ca="1" si="2"/>
        <v>4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</row>
    <row r="10" spans="2:55" ht="21.75" customHeight="1" x14ac:dyDescent="0.3">
      <c r="B10" s="20">
        <v>5</v>
      </c>
      <c r="C10" s="10" t="s">
        <v>77</v>
      </c>
      <c r="D10" s="21" t="s">
        <v>72</v>
      </c>
      <c r="E10" s="22">
        <v>46125</v>
      </c>
      <c r="F10" s="22">
        <v>46139</v>
      </c>
      <c r="G10" s="23">
        <f t="shared" si="0"/>
        <v>14</v>
      </c>
      <c r="H10" s="36">
        <v>0.5</v>
      </c>
      <c r="I10" s="25" t="str">
        <f t="shared" ca="1" si="1"/>
        <v>🟢 On Track</v>
      </c>
      <c r="J10" s="26">
        <f t="shared" ca="1" si="2"/>
        <v>16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2:55" ht="21.75" customHeight="1" x14ac:dyDescent="0.3">
      <c r="B11" s="20">
        <v>6</v>
      </c>
      <c r="C11" s="28" t="s">
        <v>78</v>
      </c>
      <c r="D11" s="29" t="s">
        <v>76</v>
      </c>
      <c r="E11" s="30">
        <v>46125</v>
      </c>
      <c r="F11" s="30">
        <v>46141</v>
      </c>
      <c r="G11" s="31">
        <f t="shared" si="0"/>
        <v>16</v>
      </c>
      <c r="H11" s="37">
        <v>0.45</v>
      </c>
      <c r="I11" s="33" t="str">
        <f t="shared" ca="1" si="1"/>
        <v>🟢 On Track</v>
      </c>
      <c r="J11" s="34">
        <f t="shared" ca="1" si="2"/>
        <v>18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</row>
    <row r="12" spans="2:55" ht="21.75" customHeight="1" x14ac:dyDescent="0.3">
      <c r="B12" s="20">
        <v>7</v>
      </c>
      <c r="C12" s="10" t="s">
        <v>79</v>
      </c>
      <c r="D12" s="21" t="s">
        <v>74</v>
      </c>
      <c r="E12" s="22">
        <v>46135</v>
      </c>
      <c r="F12" s="22">
        <v>46145</v>
      </c>
      <c r="G12" s="23">
        <f t="shared" si="0"/>
        <v>10</v>
      </c>
      <c r="H12" s="36">
        <v>0.2</v>
      </c>
      <c r="I12" s="25" t="str">
        <f t="shared" ca="1" si="1"/>
        <v>🟢 On Track</v>
      </c>
      <c r="J12" s="26">
        <f t="shared" ca="1" si="2"/>
        <v>22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spans="2:55" ht="21.75" customHeight="1" x14ac:dyDescent="0.3">
      <c r="B13" s="20">
        <v>8</v>
      </c>
      <c r="C13" s="28" t="s">
        <v>80</v>
      </c>
      <c r="D13" s="29" t="s">
        <v>81</v>
      </c>
      <c r="E13" s="30">
        <v>46131</v>
      </c>
      <c r="F13" s="30">
        <v>46143</v>
      </c>
      <c r="G13" s="31">
        <f t="shared" si="0"/>
        <v>12</v>
      </c>
      <c r="H13" s="37">
        <v>0.6</v>
      </c>
      <c r="I13" s="33" t="str">
        <f t="shared" ca="1" si="1"/>
        <v>🟢 On Track</v>
      </c>
      <c r="J13" s="34">
        <f t="shared" ca="1" si="2"/>
        <v>20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</row>
    <row r="14" spans="2:55" ht="21.75" customHeight="1" x14ac:dyDescent="0.3">
      <c r="B14" s="20">
        <v>9</v>
      </c>
      <c r="C14" s="10" t="s">
        <v>82</v>
      </c>
      <c r="D14" s="21" t="s">
        <v>70</v>
      </c>
      <c r="E14" s="22">
        <v>46141</v>
      </c>
      <c r="F14" s="22">
        <v>46151</v>
      </c>
      <c r="G14" s="23">
        <f t="shared" si="0"/>
        <v>10</v>
      </c>
      <c r="H14" s="38">
        <v>0</v>
      </c>
      <c r="I14" s="25" t="str">
        <f t="shared" ca="1" si="1"/>
        <v>🟢 On Track</v>
      </c>
      <c r="J14" s="26">
        <f t="shared" ca="1" si="2"/>
        <v>28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2:55" ht="21.75" customHeight="1" x14ac:dyDescent="0.3">
      <c r="B15" s="20">
        <v>10</v>
      </c>
      <c r="C15" s="28" t="s">
        <v>83</v>
      </c>
      <c r="D15" s="29" t="s">
        <v>76</v>
      </c>
      <c r="E15" s="30">
        <v>46147</v>
      </c>
      <c r="F15" s="30">
        <v>46153</v>
      </c>
      <c r="G15" s="31">
        <f t="shared" si="0"/>
        <v>6</v>
      </c>
      <c r="H15" s="39">
        <v>0</v>
      </c>
      <c r="I15" s="33" t="str">
        <f t="shared" ca="1" si="1"/>
        <v>🟢 On Track</v>
      </c>
      <c r="J15" s="34">
        <f t="shared" ca="1" si="2"/>
        <v>30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</row>
    <row r="16" spans="2:55" ht="21.75" customHeight="1" x14ac:dyDescent="0.3">
      <c r="B16" s="20">
        <v>11</v>
      </c>
      <c r="C16" s="10" t="s">
        <v>84</v>
      </c>
      <c r="D16" s="21" t="s">
        <v>81</v>
      </c>
      <c r="E16" s="22">
        <v>46151</v>
      </c>
      <c r="F16" s="22">
        <v>46155</v>
      </c>
      <c r="G16" s="23">
        <f t="shared" si="0"/>
        <v>4</v>
      </c>
      <c r="H16" s="38">
        <v>0</v>
      </c>
      <c r="I16" s="25" t="str">
        <f t="shared" ca="1" si="1"/>
        <v>🟢 On Track</v>
      </c>
      <c r="J16" s="26">
        <f t="shared" ca="1" si="2"/>
        <v>32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2:55" ht="21.75" customHeight="1" x14ac:dyDescent="0.3">
      <c r="B17" s="20">
        <v>12</v>
      </c>
      <c r="C17" s="28" t="s">
        <v>85</v>
      </c>
      <c r="D17" s="29" t="s">
        <v>70</v>
      </c>
      <c r="E17" s="30">
        <v>46155</v>
      </c>
      <c r="F17" s="30">
        <v>46157</v>
      </c>
      <c r="G17" s="31">
        <f t="shared" si="0"/>
        <v>2</v>
      </c>
      <c r="H17" s="39">
        <v>0</v>
      </c>
      <c r="I17" s="33" t="str">
        <f t="shared" ca="1" si="1"/>
        <v>🟢 On Track</v>
      </c>
      <c r="J17" s="34">
        <f t="shared" ca="1" si="2"/>
        <v>34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</row>
    <row r="20" spans="2:55" ht="18" customHeight="1" x14ac:dyDescent="0.3">
      <c r="B20" s="6" t="s">
        <v>86</v>
      </c>
      <c r="C20" s="6"/>
      <c r="D20" s="6"/>
      <c r="E20" s="6"/>
      <c r="F20" s="6"/>
      <c r="G20" s="6"/>
      <c r="H20" s="6"/>
      <c r="I20" s="6"/>
      <c r="J20" s="6"/>
    </row>
    <row r="21" spans="2:55" ht="18" customHeight="1" x14ac:dyDescent="0.3">
      <c r="B21" s="40"/>
      <c r="C21" s="21" t="s">
        <v>87</v>
      </c>
    </row>
    <row r="22" spans="2:55" ht="18" customHeight="1" x14ac:dyDescent="0.3">
      <c r="B22" s="41"/>
      <c r="C22" s="29" t="s">
        <v>88</v>
      </c>
    </row>
    <row r="23" spans="2:55" ht="18" customHeight="1" x14ac:dyDescent="0.3">
      <c r="B23" s="42"/>
      <c r="C23" s="21" t="s">
        <v>89</v>
      </c>
    </row>
    <row r="24" spans="2:55" ht="18" customHeight="1" x14ac:dyDescent="0.3">
      <c r="B24" s="43"/>
      <c r="C24" s="29" t="s">
        <v>90</v>
      </c>
    </row>
    <row r="25" spans="2:55" ht="18" customHeight="1" x14ac:dyDescent="0.3">
      <c r="B25" s="44"/>
      <c r="C25" s="21" t="s">
        <v>91</v>
      </c>
    </row>
  </sheetData>
  <mergeCells count="4">
    <mergeCell ref="B1:I1"/>
    <mergeCell ref="B2:I2"/>
    <mergeCell ref="H4:I4"/>
    <mergeCell ref="B20:J20"/>
  </mergeCells>
  <conditionalFormatting sqref="H6:H17">
    <cfRule type="expression" dxfId="15" priority="10">
      <formula>H6=1</formula>
    </cfRule>
    <cfRule type="expression" dxfId="14" priority="11">
      <formula>AND(H6&lt;1,H6&gt;0)</formula>
    </cfRule>
    <cfRule type="expression" dxfId="13" priority="12">
      <formula>H6=0</formula>
    </cfRule>
  </conditionalFormatting>
  <conditionalFormatting sqref="I6:I17">
    <cfRule type="expression" dxfId="12" priority="7">
      <formula>I6="✅ Completed"</formula>
    </cfRule>
    <cfRule type="expression" dxfId="11" priority="8">
      <formula>I6="🔴 Delayed"</formula>
    </cfRule>
    <cfRule type="expression" dxfId="10" priority="9">
      <formula>I6="🟢 On Track"</formula>
    </cfRule>
  </conditionalFormatting>
  <conditionalFormatting sqref="K5:BC5">
    <cfRule type="expression" dxfId="9" priority="6">
      <formula>K$5=TODAY()</formula>
    </cfRule>
  </conditionalFormatting>
  <conditionalFormatting sqref="K6:BC17">
    <cfRule type="expression" dxfId="8" priority="2">
      <formula>AND(K$5&gt;=$E6,K$5&lt;=$F6,$H6=1)</formula>
    </cfRule>
    <cfRule type="expression" dxfId="7" priority="3">
      <formula>AND(K$5&gt;=$E6,K$5&lt;=$F6,TODAY()&gt;$F6,$H6&lt;1)</formula>
    </cfRule>
    <cfRule type="expression" dxfId="6" priority="4">
      <formula>AND(K$5&gt;=$E6,K$5&lt;=$F6,$H6&lt;1,TODAY()&lt;=$F6)</formula>
    </cfRule>
    <cfRule type="expression" dxfId="5" priority="5">
      <formula>K$5=TODAY()</formula>
    </cfRule>
  </conditionalFormatting>
  <pageMargins left="0.75" right="0.75" top="1" bottom="1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78ADD"/>
  </sheetPr>
  <dimension ref="B1:D20"/>
  <sheetViews>
    <sheetView showGridLines="0" tabSelected="1" zoomScaleNormal="100" workbookViewId="0">
      <selection activeCell="F26" sqref="F26"/>
    </sheetView>
  </sheetViews>
  <sheetFormatPr defaultColWidth="8.6640625" defaultRowHeight="14.4" x14ac:dyDescent="0.3"/>
  <cols>
    <col min="1" max="1" width="2" customWidth="1"/>
    <col min="2" max="2" width="26" customWidth="1"/>
    <col min="3" max="3" width="42" customWidth="1"/>
    <col min="4" max="4" width="32" customWidth="1"/>
  </cols>
  <sheetData>
    <row r="1" spans="2:4" ht="33.75" customHeight="1" x14ac:dyDescent="0.3">
      <c r="B1" s="1" t="s">
        <v>92</v>
      </c>
      <c r="C1" s="1"/>
      <c r="D1" s="1"/>
    </row>
    <row r="2" spans="2:4" ht="19.5" customHeight="1" x14ac:dyDescent="0.3">
      <c r="B2" s="4" t="s">
        <v>93</v>
      </c>
      <c r="C2" s="4"/>
      <c r="D2" s="4"/>
    </row>
    <row r="3" spans="2:4" ht="21.75" customHeight="1" x14ac:dyDescent="0.3">
      <c r="B3" s="45" t="s">
        <v>94</v>
      </c>
      <c r="C3" s="45" t="s">
        <v>95</v>
      </c>
      <c r="D3" s="45" t="s">
        <v>96</v>
      </c>
    </row>
    <row r="4" spans="2:4" ht="21.75" customHeight="1" x14ac:dyDescent="0.3">
      <c r="B4" s="28" t="s">
        <v>97</v>
      </c>
      <c r="C4" s="46">
        <f>F6-E6</f>
        <v>0</v>
      </c>
      <c r="D4" s="47" t="s">
        <v>98</v>
      </c>
    </row>
    <row r="5" spans="2:4" ht="21.75" customHeight="1" x14ac:dyDescent="0.3">
      <c r="B5" s="12" t="s">
        <v>99</v>
      </c>
      <c r="C5" s="46">
        <f>NETWORKDAYS(E6,F6)-1</f>
        <v>-1</v>
      </c>
      <c r="D5" s="13" t="s">
        <v>100</v>
      </c>
    </row>
    <row r="6" spans="2:4" ht="21.75" customHeight="1" x14ac:dyDescent="0.3">
      <c r="B6" s="28" t="s">
        <v>101</v>
      </c>
      <c r="C6" s="46" t="str">
        <f ca="1">IF(H6=1,"✅ Completed",IF(TODAY()&gt;F6,"🔴 Delayed","🟢 On Track"))</f>
        <v>🔴 Delayed</v>
      </c>
      <c r="D6" s="47" t="s">
        <v>102</v>
      </c>
    </row>
    <row r="7" spans="2:4" ht="21.75" customHeight="1" x14ac:dyDescent="0.3">
      <c r="B7" s="12" t="s">
        <v>103</v>
      </c>
      <c r="C7" s="46">
        <f ca="1">MAX(0,F6-TODAY())</f>
        <v>0</v>
      </c>
      <c r="D7" s="13" t="s">
        <v>104</v>
      </c>
    </row>
    <row r="8" spans="2:4" ht="21.75" customHeight="1" x14ac:dyDescent="0.3">
      <c r="B8" s="28" t="s">
        <v>105</v>
      </c>
      <c r="C8" s="46" t="s">
        <v>106</v>
      </c>
      <c r="D8" s="47" t="s">
        <v>107</v>
      </c>
    </row>
    <row r="9" spans="2:4" ht="21.75" customHeight="1" x14ac:dyDescent="0.3">
      <c r="B9" s="12" t="s">
        <v>108</v>
      </c>
      <c r="C9" s="46">
        <f>COUNTIF(I6:I17,"✅ Completed")</f>
        <v>0</v>
      </c>
      <c r="D9" s="13" t="s">
        <v>109</v>
      </c>
    </row>
    <row r="10" spans="2:4" ht="21.75" customHeight="1" x14ac:dyDescent="0.3">
      <c r="B10" s="28" t="s">
        <v>110</v>
      </c>
      <c r="C10" s="46">
        <f>COUNTIF(I6:I17,"🔴 Delayed")</f>
        <v>0</v>
      </c>
      <c r="D10" s="47" t="s">
        <v>111</v>
      </c>
    </row>
    <row r="11" spans="2:4" ht="21.75" customHeight="1" x14ac:dyDescent="0.3">
      <c r="B11" s="12" t="s">
        <v>112</v>
      </c>
      <c r="C11" s="46">
        <f>COUNTIF(I6:I17,"🟢 On Track")</f>
        <v>0</v>
      </c>
      <c r="D11" s="13" t="s">
        <v>113</v>
      </c>
    </row>
    <row r="12" spans="2:4" ht="21.75" customHeight="1" x14ac:dyDescent="0.3">
      <c r="B12" s="45" t="s">
        <v>114</v>
      </c>
      <c r="C12" s="45"/>
      <c r="D12" s="45"/>
    </row>
    <row r="13" spans="2:4" ht="21.75" customHeight="1" x14ac:dyDescent="0.3">
      <c r="B13" s="12" t="s">
        <v>115</v>
      </c>
      <c r="C13" s="46" t="b">
        <f ca="1">AND(K$5&gt;=$E6,K$5&lt;=$F6,$H6&lt;1,TODAY()&lt;=$F6)</f>
        <v>0</v>
      </c>
      <c r="D13" s="13" t="s">
        <v>116</v>
      </c>
    </row>
    <row r="14" spans="2:4" ht="21.75" customHeight="1" x14ac:dyDescent="0.3">
      <c r="B14" s="28" t="s">
        <v>117</v>
      </c>
      <c r="C14" s="46" t="b">
        <f ca="1">AND(K$5&gt;=$E6,K$5&lt;=$F6,TODAY()&gt;$F6,$H6&lt;1)</f>
        <v>1</v>
      </c>
      <c r="D14" s="47" t="s">
        <v>118</v>
      </c>
    </row>
    <row r="15" spans="2:4" ht="21.75" customHeight="1" x14ac:dyDescent="0.3">
      <c r="B15" s="12" t="s">
        <v>119</v>
      </c>
      <c r="C15" s="46" t="b">
        <f>AND(K$5&gt;=$E6,K$5&lt;=$F6,$H6=1)</f>
        <v>0</v>
      </c>
      <c r="D15" s="13" t="s">
        <v>120</v>
      </c>
    </row>
    <row r="16" spans="2:4" ht="21.75" customHeight="1" x14ac:dyDescent="0.3">
      <c r="B16" s="28" t="s">
        <v>121</v>
      </c>
      <c r="C16" s="46" t="b">
        <f ca="1">K$5=TODAY()</f>
        <v>0</v>
      </c>
      <c r="D16" s="47" t="s">
        <v>122</v>
      </c>
    </row>
    <row r="17" spans="2:4" ht="21.75" customHeight="1" x14ac:dyDescent="0.3">
      <c r="B17" s="45" t="s">
        <v>123</v>
      </c>
      <c r="C17" s="45"/>
      <c r="D17" s="45"/>
    </row>
    <row r="18" spans="2:4" ht="21.75" customHeight="1" x14ac:dyDescent="0.3">
      <c r="B18" s="28" t="s">
        <v>124</v>
      </c>
      <c r="C18" s="46" t="s">
        <v>125</v>
      </c>
      <c r="D18" s="47" t="s">
        <v>126</v>
      </c>
    </row>
    <row r="19" spans="2:4" ht="21.75" customHeight="1" x14ac:dyDescent="0.3">
      <c r="B19" s="12" t="s">
        <v>127</v>
      </c>
      <c r="C19" s="46" t="s">
        <v>128</v>
      </c>
      <c r="D19" s="13" t="s">
        <v>129</v>
      </c>
    </row>
    <row r="20" spans="2:4" ht="21.75" customHeight="1" x14ac:dyDescent="0.3">
      <c r="B20" s="28" t="s">
        <v>130</v>
      </c>
      <c r="C20" s="46" t="s">
        <v>131</v>
      </c>
      <c r="D20" s="47" t="s">
        <v>132</v>
      </c>
    </row>
  </sheetData>
  <mergeCells count="2">
    <mergeCell ref="B1:D1"/>
    <mergeCell ref="B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F9F27"/>
    <pageSetUpPr fitToPage="1"/>
  </sheetPr>
  <dimension ref="B1:BD26"/>
  <sheetViews>
    <sheetView showGridLines="0" zoomScaleNormal="100" workbookViewId="0">
      <pane xSplit="11" ySplit="6" topLeftCell="L7" activePane="bottomRight" state="frozen"/>
      <selection activeCell="H4" sqref="H4:I4"/>
      <selection pane="topRight" activeCell="H4" sqref="H4:I4"/>
      <selection pane="bottomLeft" activeCell="H4" sqref="H4:I4"/>
      <selection pane="bottomRight" activeCell="H4" sqref="H4:I4"/>
    </sheetView>
  </sheetViews>
  <sheetFormatPr defaultColWidth="8.6640625" defaultRowHeight="14.4" x14ac:dyDescent="0.3"/>
  <cols>
    <col min="1" max="1" width="3" customWidth="1"/>
    <col min="2" max="2" width="13.5546875" bestFit="1" customWidth="1"/>
    <col min="3" max="3" width="22" bestFit="1" customWidth="1"/>
    <col min="4" max="4" width="11.77734375" bestFit="1" customWidth="1"/>
    <col min="5" max="5" width="10.5546875" bestFit="1" customWidth="1"/>
    <col min="6" max="6" width="9" bestFit="1" customWidth="1"/>
    <col min="7" max="7" width="9.6640625" bestFit="1" customWidth="1"/>
    <col min="8" max="8" width="9" bestFit="1" customWidth="1"/>
    <col min="9" max="9" width="11.33203125" bestFit="1" customWidth="1"/>
    <col min="10" max="10" width="5.33203125" bestFit="1" customWidth="1"/>
    <col min="11" max="11" width="3" customWidth="1"/>
    <col min="12" max="42" width="5.88671875" bestFit="1" customWidth="1"/>
    <col min="43" max="56" width="5.6640625" bestFit="1" customWidth="1"/>
  </cols>
  <sheetData>
    <row r="1" spans="2:56" ht="31.5" customHeight="1" x14ac:dyDescent="0.3">
      <c r="B1" s="1" t="s">
        <v>133</v>
      </c>
      <c r="C1" s="1"/>
      <c r="D1" s="1"/>
      <c r="E1" s="1"/>
      <c r="F1" s="1"/>
      <c r="G1" s="1"/>
      <c r="H1" s="1"/>
      <c r="I1" s="1"/>
      <c r="J1" s="1"/>
      <c r="K1" s="1"/>
    </row>
    <row r="2" spans="2:56" ht="18" customHeight="1" x14ac:dyDescent="0.3">
      <c r="B2" s="8" t="s">
        <v>134</v>
      </c>
      <c r="C2" s="8"/>
      <c r="D2" s="8"/>
      <c r="E2" s="8"/>
      <c r="F2" s="8"/>
      <c r="G2" s="8"/>
      <c r="H2" s="8"/>
      <c r="I2" s="8"/>
      <c r="J2" s="8"/>
      <c r="K2" s="8"/>
    </row>
    <row r="3" spans="2:56" ht="9.75" customHeight="1" x14ac:dyDescent="0.3"/>
    <row r="4" spans="2:56" ht="25.5" customHeight="1" x14ac:dyDescent="0.3">
      <c r="B4" s="48" t="s">
        <v>57</v>
      </c>
      <c r="C4" s="49" t="s">
        <v>135</v>
      </c>
      <c r="E4" s="14" t="s">
        <v>136</v>
      </c>
      <c r="F4" s="15" t="s">
        <v>137</v>
      </c>
      <c r="G4" s="14" t="s">
        <v>138</v>
      </c>
      <c r="H4" s="50">
        <f>IFERROR(AVERAGE(H7:H26),0)</f>
        <v>0</v>
      </c>
    </row>
    <row r="5" spans="2:56" ht="7.5" customHeight="1" x14ac:dyDescent="0.3"/>
    <row r="6" spans="2:56" ht="30" customHeight="1" x14ac:dyDescent="0.3">
      <c r="B6" s="18" t="s">
        <v>61</v>
      </c>
      <c r="C6" s="18" t="s">
        <v>62</v>
      </c>
      <c r="D6" s="18" t="s">
        <v>63</v>
      </c>
      <c r="E6" s="18" t="s">
        <v>64</v>
      </c>
      <c r="F6" s="18" t="s">
        <v>65</v>
      </c>
      <c r="G6" s="18" t="s">
        <v>66</v>
      </c>
      <c r="H6" s="18" t="s">
        <v>67</v>
      </c>
      <c r="I6" s="18" t="s">
        <v>37</v>
      </c>
      <c r="J6" s="18" t="s">
        <v>68</v>
      </c>
      <c r="L6" s="19">
        <v>46143</v>
      </c>
      <c r="M6" s="19">
        <v>46144</v>
      </c>
      <c r="N6" s="19">
        <v>46145</v>
      </c>
      <c r="O6" s="19">
        <v>46146</v>
      </c>
      <c r="P6" s="19">
        <v>46147</v>
      </c>
      <c r="Q6" s="19">
        <v>46148</v>
      </c>
      <c r="R6" s="19">
        <v>46149</v>
      </c>
      <c r="S6" s="19">
        <v>46150</v>
      </c>
      <c r="T6" s="19">
        <v>46151</v>
      </c>
      <c r="U6" s="19">
        <v>46152</v>
      </c>
      <c r="V6" s="19">
        <v>46153</v>
      </c>
      <c r="W6" s="19">
        <v>46154</v>
      </c>
      <c r="X6" s="19">
        <v>46155</v>
      </c>
      <c r="Y6" s="19">
        <v>46156</v>
      </c>
      <c r="Z6" s="19">
        <v>46157</v>
      </c>
      <c r="AA6" s="19">
        <v>46158</v>
      </c>
      <c r="AB6" s="19">
        <v>46159</v>
      </c>
      <c r="AC6" s="19">
        <v>46160</v>
      </c>
      <c r="AD6" s="19">
        <v>46161</v>
      </c>
      <c r="AE6" s="19">
        <v>46162</v>
      </c>
      <c r="AF6" s="19">
        <v>46163</v>
      </c>
      <c r="AG6" s="19">
        <v>46164</v>
      </c>
      <c r="AH6" s="19">
        <v>46165</v>
      </c>
      <c r="AI6" s="19">
        <v>46166</v>
      </c>
      <c r="AJ6" s="19">
        <v>46167</v>
      </c>
      <c r="AK6" s="19">
        <v>46168</v>
      </c>
      <c r="AL6" s="19">
        <v>46169</v>
      </c>
      <c r="AM6" s="19">
        <v>46170</v>
      </c>
      <c r="AN6" s="19">
        <v>46171</v>
      </c>
      <c r="AO6" s="19">
        <v>46172</v>
      </c>
      <c r="AP6" s="19">
        <v>46173</v>
      </c>
      <c r="AQ6" s="19">
        <v>46174</v>
      </c>
      <c r="AR6" s="19">
        <v>46175</v>
      </c>
      <c r="AS6" s="19">
        <v>46176</v>
      </c>
      <c r="AT6" s="19">
        <v>46177</v>
      </c>
      <c r="AU6" s="19">
        <v>46178</v>
      </c>
      <c r="AV6" s="19">
        <v>46179</v>
      </c>
      <c r="AW6" s="19">
        <v>46180</v>
      </c>
      <c r="AX6" s="19">
        <v>46181</v>
      </c>
      <c r="AY6" s="19">
        <v>46182</v>
      </c>
      <c r="AZ6" s="19">
        <v>46183</v>
      </c>
      <c r="BA6" s="19">
        <v>46184</v>
      </c>
      <c r="BB6" s="19">
        <v>46185</v>
      </c>
      <c r="BC6" s="19">
        <v>46186</v>
      </c>
      <c r="BD6" s="19">
        <v>46187</v>
      </c>
    </row>
    <row r="7" spans="2:56" ht="21.75" customHeight="1" x14ac:dyDescent="0.3">
      <c r="B7" s="20">
        <v>1</v>
      </c>
      <c r="C7" s="21"/>
      <c r="D7" s="21"/>
      <c r="E7" s="22"/>
      <c r="F7" s="22"/>
      <c r="G7" s="23">
        <f t="shared" ref="G7:G26" si="0">IFERROR(F7-E7,"")</f>
        <v>0</v>
      </c>
      <c r="H7" s="51"/>
      <c r="I7" s="52" t="str">
        <f t="shared" ref="I7:I26" ca="1" si="1">IFERROR(IF(H7=1,"✅ Completed",IF(TODAY()&gt;F7,"🔴 Delayed",IF(E7="","",IF(TODAY()&lt;E7,"⏳ Not Started","🟢 On Track")))),"—")</f>
        <v>🔴 Delayed</v>
      </c>
      <c r="J7" s="26">
        <f t="shared" ref="J7:J26" ca="1" si="2">IFERROR(MAX(0,F7-TODAY()),"")</f>
        <v>0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</row>
    <row r="8" spans="2:56" ht="21.75" customHeight="1" x14ac:dyDescent="0.3">
      <c r="B8" s="20">
        <v>2</v>
      </c>
      <c r="C8" s="29"/>
      <c r="D8" s="29"/>
      <c r="E8" s="30"/>
      <c r="F8" s="30"/>
      <c r="G8" s="31">
        <f t="shared" si="0"/>
        <v>0</v>
      </c>
      <c r="H8" s="51"/>
      <c r="I8" s="53" t="str">
        <f t="shared" ca="1" si="1"/>
        <v>🔴 Delayed</v>
      </c>
      <c r="J8" s="34">
        <f t="shared" ca="1" si="2"/>
        <v>0</v>
      </c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</row>
    <row r="9" spans="2:56" ht="21.75" customHeight="1" x14ac:dyDescent="0.3">
      <c r="B9" s="20">
        <v>3</v>
      </c>
      <c r="C9" s="21"/>
      <c r="D9" s="21"/>
      <c r="E9" s="22"/>
      <c r="F9" s="22"/>
      <c r="G9" s="23">
        <f t="shared" si="0"/>
        <v>0</v>
      </c>
      <c r="H9" s="51"/>
      <c r="I9" s="52" t="str">
        <f t="shared" ca="1" si="1"/>
        <v>🔴 Delayed</v>
      </c>
      <c r="J9" s="26">
        <f t="shared" ca="1" si="2"/>
        <v>0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</row>
    <row r="10" spans="2:56" ht="21.75" customHeight="1" x14ac:dyDescent="0.3">
      <c r="B10" s="20">
        <v>4</v>
      </c>
      <c r="C10" s="29"/>
      <c r="D10" s="29"/>
      <c r="E10" s="30"/>
      <c r="F10" s="30"/>
      <c r="G10" s="31">
        <f t="shared" si="0"/>
        <v>0</v>
      </c>
      <c r="H10" s="51"/>
      <c r="I10" s="53" t="str">
        <f t="shared" ca="1" si="1"/>
        <v>🔴 Delayed</v>
      </c>
      <c r="J10" s="34">
        <f t="shared" ca="1" si="2"/>
        <v>0</v>
      </c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</row>
    <row r="11" spans="2:56" ht="21.75" customHeight="1" x14ac:dyDescent="0.3">
      <c r="B11" s="20">
        <v>5</v>
      </c>
      <c r="C11" s="21"/>
      <c r="D11" s="21"/>
      <c r="E11" s="22"/>
      <c r="F11" s="22"/>
      <c r="G11" s="23">
        <f t="shared" si="0"/>
        <v>0</v>
      </c>
      <c r="H11" s="51"/>
      <c r="I11" s="52" t="str">
        <f t="shared" ca="1" si="1"/>
        <v>🔴 Delayed</v>
      </c>
      <c r="J11" s="26">
        <f t="shared" ca="1" si="2"/>
        <v>0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</row>
    <row r="12" spans="2:56" ht="21.75" customHeight="1" x14ac:dyDescent="0.3">
      <c r="B12" s="20">
        <v>6</v>
      </c>
      <c r="C12" s="29"/>
      <c r="D12" s="29"/>
      <c r="E12" s="30"/>
      <c r="F12" s="30"/>
      <c r="G12" s="31">
        <f t="shared" si="0"/>
        <v>0</v>
      </c>
      <c r="H12" s="51"/>
      <c r="I12" s="53" t="str">
        <f t="shared" ca="1" si="1"/>
        <v>🔴 Delayed</v>
      </c>
      <c r="J12" s="34">
        <f t="shared" ca="1" si="2"/>
        <v>0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</row>
    <row r="13" spans="2:56" ht="21.75" customHeight="1" x14ac:dyDescent="0.3">
      <c r="B13" s="20">
        <v>7</v>
      </c>
      <c r="C13" s="21"/>
      <c r="D13" s="21"/>
      <c r="E13" s="22"/>
      <c r="F13" s="22"/>
      <c r="G13" s="23">
        <f t="shared" si="0"/>
        <v>0</v>
      </c>
      <c r="H13" s="51"/>
      <c r="I13" s="52" t="str">
        <f t="shared" ca="1" si="1"/>
        <v>🔴 Delayed</v>
      </c>
      <c r="J13" s="26">
        <f t="shared" ca="1" si="2"/>
        <v>0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</row>
    <row r="14" spans="2:56" ht="21.75" customHeight="1" x14ac:dyDescent="0.3">
      <c r="B14" s="20">
        <v>8</v>
      </c>
      <c r="C14" s="29"/>
      <c r="D14" s="29"/>
      <c r="E14" s="30"/>
      <c r="F14" s="30"/>
      <c r="G14" s="31">
        <f t="shared" si="0"/>
        <v>0</v>
      </c>
      <c r="H14" s="51"/>
      <c r="I14" s="53" t="str">
        <f t="shared" ca="1" si="1"/>
        <v>🔴 Delayed</v>
      </c>
      <c r="J14" s="34">
        <f t="shared" ca="1" si="2"/>
        <v>0</v>
      </c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</row>
    <row r="15" spans="2:56" ht="21.75" customHeight="1" x14ac:dyDescent="0.3">
      <c r="B15" s="20">
        <v>9</v>
      </c>
      <c r="C15" s="21"/>
      <c r="D15" s="21"/>
      <c r="E15" s="22"/>
      <c r="F15" s="22"/>
      <c r="G15" s="23">
        <f t="shared" si="0"/>
        <v>0</v>
      </c>
      <c r="H15" s="51"/>
      <c r="I15" s="52" t="str">
        <f t="shared" ca="1" si="1"/>
        <v>🔴 Delayed</v>
      </c>
      <c r="J15" s="26">
        <f t="shared" ca="1" si="2"/>
        <v>0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2:56" ht="21.75" customHeight="1" x14ac:dyDescent="0.3">
      <c r="B16" s="20">
        <v>10</v>
      </c>
      <c r="C16" s="29"/>
      <c r="D16" s="29"/>
      <c r="E16" s="30"/>
      <c r="F16" s="30"/>
      <c r="G16" s="31">
        <f t="shared" si="0"/>
        <v>0</v>
      </c>
      <c r="H16" s="51"/>
      <c r="I16" s="53" t="str">
        <f t="shared" ca="1" si="1"/>
        <v>🔴 Delayed</v>
      </c>
      <c r="J16" s="34">
        <f t="shared" ca="1" si="2"/>
        <v>0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</row>
    <row r="17" spans="2:56" ht="21.75" customHeight="1" x14ac:dyDescent="0.3">
      <c r="B17" s="20">
        <v>11</v>
      </c>
      <c r="C17" s="21"/>
      <c r="D17" s="21"/>
      <c r="E17" s="22"/>
      <c r="F17" s="22"/>
      <c r="G17" s="23">
        <f t="shared" si="0"/>
        <v>0</v>
      </c>
      <c r="H17" s="51"/>
      <c r="I17" s="52" t="str">
        <f t="shared" ca="1" si="1"/>
        <v>🔴 Delayed</v>
      </c>
      <c r="J17" s="26">
        <f t="shared" ca="1" si="2"/>
        <v>0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</row>
    <row r="18" spans="2:56" ht="21.75" customHeight="1" x14ac:dyDescent="0.3">
      <c r="B18" s="20">
        <v>12</v>
      </c>
      <c r="C18" s="29"/>
      <c r="D18" s="29"/>
      <c r="E18" s="30"/>
      <c r="F18" s="30"/>
      <c r="G18" s="31">
        <f t="shared" si="0"/>
        <v>0</v>
      </c>
      <c r="H18" s="51"/>
      <c r="I18" s="53" t="str">
        <f t="shared" ca="1" si="1"/>
        <v>🔴 Delayed</v>
      </c>
      <c r="J18" s="34">
        <f t="shared" ca="1" si="2"/>
        <v>0</v>
      </c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</row>
    <row r="19" spans="2:56" ht="21.75" customHeight="1" x14ac:dyDescent="0.3">
      <c r="B19" s="20">
        <v>13</v>
      </c>
      <c r="C19" s="21"/>
      <c r="D19" s="21"/>
      <c r="E19" s="22"/>
      <c r="F19" s="22"/>
      <c r="G19" s="23">
        <f t="shared" si="0"/>
        <v>0</v>
      </c>
      <c r="H19" s="51"/>
      <c r="I19" s="52" t="str">
        <f t="shared" ca="1" si="1"/>
        <v>🔴 Delayed</v>
      </c>
      <c r="J19" s="26">
        <f t="shared" ca="1" si="2"/>
        <v>0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</row>
    <row r="20" spans="2:56" ht="21.75" customHeight="1" x14ac:dyDescent="0.3">
      <c r="B20" s="20">
        <v>14</v>
      </c>
      <c r="C20" s="29"/>
      <c r="D20" s="29"/>
      <c r="E20" s="30"/>
      <c r="F20" s="30"/>
      <c r="G20" s="31">
        <f t="shared" si="0"/>
        <v>0</v>
      </c>
      <c r="H20" s="51"/>
      <c r="I20" s="53" t="str">
        <f t="shared" ca="1" si="1"/>
        <v>🔴 Delayed</v>
      </c>
      <c r="J20" s="34">
        <f t="shared" ca="1" si="2"/>
        <v>0</v>
      </c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</row>
    <row r="21" spans="2:56" ht="21.75" customHeight="1" x14ac:dyDescent="0.3">
      <c r="B21" s="20">
        <v>15</v>
      </c>
      <c r="C21" s="21"/>
      <c r="D21" s="21"/>
      <c r="E21" s="22"/>
      <c r="F21" s="22"/>
      <c r="G21" s="23">
        <f t="shared" si="0"/>
        <v>0</v>
      </c>
      <c r="H21" s="51"/>
      <c r="I21" s="52" t="str">
        <f t="shared" ca="1" si="1"/>
        <v>🔴 Delayed</v>
      </c>
      <c r="J21" s="26">
        <f t="shared" ca="1" si="2"/>
        <v>0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</row>
    <row r="22" spans="2:56" ht="21.75" customHeight="1" x14ac:dyDescent="0.3">
      <c r="B22" s="20">
        <v>16</v>
      </c>
      <c r="C22" s="29"/>
      <c r="D22" s="29"/>
      <c r="E22" s="30"/>
      <c r="F22" s="30"/>
      <c r="G22" s="31">
        <f t="shared" si="0"/>
        <v>0</v>
      </c>
      <c r="H22" s="51"/>
      <c r="I22" s="53" t="str">
        <f t="shared" ca="1" si="1"/>
        <v>🔴 Delayed</v>
      </c>
      <c r="J22" s="34">
        <f t="shared" ca="1" si="2"/>
        <v>0</v>
      </c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</row>
    <row r="23" spans="2:56" ht="21.75" customHeight="1" x14ac:dyDescent="0.3">
      <c r="B23" s="20">
        <v>17</v>
      </c>
      <c r="C23" s="21"/>
      <c r="D23" s="21"/>
      <c r="E23" s="22"/>
      <c r="F23" s="22"/>
      <c r="G23" s="23">
        <f t="shared" si="0"/>
        <v>0</v>
      </c>
      <c r="H23" s="51"/>
      <c r="I23" s="52" t="str">
        <f t="shared" ca="1" si="1"/>
        <v>🔴 Delayed</v>
      </c>
      <c r="J23" s="26">
        <f t="shared" ca="1" si="2"/>
        <v>0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</row>
    <row r="24" spans="2:56" ht="21.75" customHeight="1" x14ac:dyDescent="0.3">
      <c r="B24" s="20">
        <v>18</v>
      </c>
      <c r="C24" s="29"/>
      <c r="D24" s="29"/>
      <c r="E24" s="30"/>
      <c r="F24" s="30"/>
      <c r="G24" s="31">
        <f t="shared" si="0"/>
        <v>0</v>
      </c>
      <c r="H24" s="51"/>
      <c r="I24" s="53" t="str">
        <f t="shared" ca="1" si="1"/>
        <v>🔴 Delayed</v>
      </c>
      <c r="J24" s="34">
        <f t="shared" ca="1" si="2"/>
        <v>0</v>
      </c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</row>
    <row r="25" spans="2:56" ht="21.75" customHeight="1" x14ac:dyDescent="0.3">
      <c r="B25" s="20">
        <v>19</v>
      </c>
      <c r="C25" s="21"/>
      <c r="D25" s="21"/>
      <c r="E25" s="22"/>
      <c r="F25" s="22"/>
      <c r="G25" s="23">
        <f t="shared" si="0"/>
        <v>0</v>
      </c>
      <c r="H25" s="51"/>
      <c r="I25" s="52" t="str">
        <f t="shared" ca="1" si="1"/>
        <v>🔴 Delayed</v>
      </c>
      <c r="J25" s="26">
        <f t="shared" ca="1" si="2"/>
        <v>0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</row>
    <row r="26" spans="2:56" ht="21.75" customHeight="1" x14ac:dyDescent="0.3">
      <c r="B26" s="20">
        <v>20</v>
      </c>
      <c r="C26" s="29"/>
      <c r="D26" s="29"/>
      <c r="E26" s="30"/>
      <c r="F26" s="30"/>
      <c r="G26" s="31">
        <f t="shared" si="0"/>
        <v>0</v>
      </c>
      <c r="H26" s="51"/>
      <c r="I26" s="53" t="str">
        <f t="shared" ca="1" si="1"/>
        <v>🔴 Delayed</v>
      </c>
      <c r="J26" s="34">
        <f t="shared" ca="1" si="2"/>
        <v>0</v>
      </c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</row>
  </sheetData>
  <mergeCells count="2">
    <mergeCell ref="B1:K1"/>
    <mergeCell ref="B2:K2"/>
  </mergeCells>
  <conditionalFormatting sqref="L6:BD6">
    <cfRule type="expression" dxfId="4" priority="6">
      <formula>L$6=TODAY()</formula>
    </cfRule>
  </conditionalFormatting>
  <conditionalFormatting sqref="L7:BD26">
    <cfRule type="expression" dxfId="3" priority="2">
      <formula>AND(L$6&gt;=$E7,L$6&lt;=$F7,$H7=1)</formula>
    </cfRule>
    <cfRule type="expression" dxfId="2" priority="3">
      <formula>AND(L$6&gt;=$E7,L$6&lt;=$F7,TODAY()&gt;$F7,$H7&lt;1,$E7&lt;&gt;"")</formula>
    </cfRule>
    <cfRule type="expression" dxfId="1" priority="4">
      <formula>AND(L$6&gt;=$E7,L$6&lt;=$F7,$H7&lt;1,TODAY()&lt;=$F7)</formula>
    </cfRule>
    <cfRule type="expression" dxfId="0" priority="5">
      <formula>L$6=TODAY()</formula>
    </cfRule>
  </conditionalFormatting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📋 Instructions</vt:lpstr>
      <vt:lpstr>📊 Gantt Chart</vt:lpstr>
      <vt:lpstr>📐 Formulas Guide</vt:lpstr>
      <vt:lpstr>📝 Blank Template</vt:lpstr>
      <vt:lpstr>'📊 Gantt Chart'!Print_Area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Amanpreet Kaur</cp:lastModifiedBy>
  <cp:revision>0</cp:revision>
  <dcterms:created xsi:type="dcterms:W3CDTF">2026-04-11T13:54:09Z</dcterms:created>
  <dcterms:modified xsi:type="dcterms:W3CDTF">2026-04-11T14:04:38Z</dcterms:modified>
  <dc:language>en-US</dc:language>
</cp:coreProperties>
</file>